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3965" windowHeight="12480"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<sst xmlns="http://schemas.openxmlformats.org/spreadsheetml/2006/main" count="313" uniqueCount="165">
  <si>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</si>
  <si>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</si>
  <si>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</si>
  <si>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</si>
  <si>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</si>
  <si>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</si>
  <si>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</si>
  <si>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</si>
  <si>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</si>
  <si>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</si>
  <si>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</si>
  <si>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</si>
  <si>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</si>
  <si>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</si>
  <si>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</si>
  <si>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</si>
  <si>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</si>
  <si>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</si>
  <si>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</si>
  <si>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</si>
  <si>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</si>
  <si>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</si>
  <si>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</si>
  <si>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</si>
  <si>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</si>
  <si>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</si>
  <si>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</si>
  <si>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</si>
  <si>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</si>
  <si>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</si>
  <si>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</si>
  <si>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</si>
  <si>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</si>
  <si>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</si>
  <si>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</si>
  <si>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</si>
  <si>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</si>
  <si>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</si>
  <si>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</si>
  <si>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</si>
  <si>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</si>
  <si>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</si>
  <si>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</si>
  <si>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</si>
  <si>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</si>
  <si>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</si>
  <si>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</si>
  <si>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</si>
  <si>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</si>
  <si>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</si>
  <si>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</si>
  <si>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</si>
  <si>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</si>
  <si>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</si>
  <si>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</si>
  <si>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</si>
  <si>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</si>
  <si>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</si>
  <si>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</si>
  <si>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</si>
  <si>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</si>
  <si>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</si>
  <si>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</si>
  <si>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</si>
  <si>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</si>
  <si>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</si>
  <si>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</si>
  <si>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</si>
  <si>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</si>
  <si>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</si>
  <si>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</si>
  <si>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</si>
  <si>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</si>
  <si>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</si>
  <si>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</si>
  <si>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</si>
  <si>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</si>
  <si>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</si>
  <si>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</si>
  <si>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</si>
  <si>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</si>
  <si>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</si>
  <si>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</si>
  <si>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</si>
  <si>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</si>
  <si>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</si>
  <si>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</si>
  <si>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</si>
  <si>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</si>
  <si>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</si>
  <si>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</si>
  <si>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</si>
  <si>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</si>
  <si>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</si>
  <si>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</si>
  <si>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</si>
  <si>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</si>
  <si>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</si>
  <si>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</si>
  <si>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</si>
  <si>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</si>
  <si>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</si>
  <si>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</si>
  <si>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</si>
  <si>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</si>
  <si>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</si>
  <si>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</si>
  <si>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</si>
  <si>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</si>
  <si>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</si>
  <si>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</si>
  <si>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</si>
  <si>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</si>
  <si>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</si>
  <si>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</si>
  <si>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</si>
  <si>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</si>
  <si>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</si>
  <si>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</si>
  <si>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</si>
  <si>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</si>
  <si>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</si>
  <si>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</si>
  <si>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</si>
  <si>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</si>
  <si>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</si>
  <si>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</si>
  <si>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t>Capital equipment purchases</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</si>
  <si>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</si>
  <si>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</si>
  <si>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</si>
  <si>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</si>
  <si>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</si>
  <si>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described how you will achieve your </t>
    </r>
    <r>
      <rPr>
        <i/>
        <sz val="12"/>
        <rFont val="FuturaWelsh"/>
        <family val="2"/>
      </rPr>
      <t xml:space="preserve">Earned income </t>
    </r>
    <r>
      <rPr>
        <sz val="12"/>
        <rFont val="FuturaWelsh"/>
        <family val="2"/>
      </rPr>
      <t>target in your Marketing Plan and/or your grant application form?</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</si>
  <si>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</si>
  <si>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</si>
  <si>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</si>
  <si>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</si>
  <si>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</si>
  <si>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</si>
  <si>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</si>
  <si>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</si>
  <si>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</si>
  <si>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</si>
  <si>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</si>
  <si>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</si>
  <si>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</si>
  <si>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</si>
  <si>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</si>
  <si>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</si>
  <si>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</si>
  <si>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</si>
  <si>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</si>
  <si>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</si>
  <si>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</si>
  <si>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</si>
  <si>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</si>
  <si>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</si>
  <si>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</si>
  <si>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Project Budget Template - Organisations</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</si>
  <si>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</si>
  <si>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</si>
  <si>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r>
      <t>Costs of making your activity more accessible</t>
    </r>
  </si>
  <si>
    <t>Small Grant - Programme Support for Venue and Galleries</t>
  </si>
  <si>
    <t>Arts Council of Wales: October 2014 v1.2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</si>
</sst>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1">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b/>
      <u val="single"/>
      <sz val="20"/>
      <color indexed="56"/>
      <name val="Calibri"/>
      <family val="2"/>
    </font>
    <font>
      <sz val="16"/>
      <color indexed="56"/>
      <name val="Calibri"/>
      <family val="2"/>
    </font>
    <font>
      <b/>
      <sz val="20"/>
      <color indexed="9"/>
      <name val="Calibri"/>
      <family val="2"/>
    </font>
    <font>
      <b/>
      <sz val="12"/>
      <color indexed="56"/>
      <name val="Calibri"/>
      <family val="2"/>
    </font>
    <font>
      <u val="single"/>
      <sz val="12"/>
      <color indexed="56"/>
      <name val="Calibri"/>
      <family val="2"/>
    </font>
    <font>
      <b/>
      <sz val="16"/>
      <color indexed="9"/>
      <name val="FuturaWelsh"/>
      <family val="2"/>
    </font>
    <font>
      <sz val="12"/>
      <color indexed="8"/>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12"/>
      <color theme="3"/>
      <name val="Calibri"/>
      <family val="2"/>
    </font>
    <font>
      <b/>
      <sz val="20"/>
      <color theme="0"/>
      <name val="Calibri"/>
      <family val="2"/>
    </font>
    <font>
      <b/>
      <sz val="12"/>
      <color theme="0"/>
      <name val="Calibri"/>
      <family val="2"/>
    </font>
    <font>
      <u val="single"/>
      <sz val="12"/>
      <color theme="3"/>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style="medium"/>
      <bottom style="medium"/>
    </border>
    <border>
      <left style="medium"/>
      <right/>
      <top/>
      <bottom style="medium"/>
    </border>
    <border>
      <left style="medium"/>
      <right/>
      <top style="medium"/>
      <bottom style="thin"/>
    </border>
    <border>
      <left/>
      <right/>
      <top style="thin"/>
      <bottom/>
    </border>
    <border>
      <left style="thin"/>
      <right/>
      <top style="thin"/>
      <bottom/>
    </border>
    <border>
      <left/>
      <right style="thin"/>
      <top style="thin"/>
      <bottom/>
    </border>
    <border>
      <left style="medium"/>
      <right/>
      <top style="medium"/>
      <bottom/>
    </border>
    <border>
      <left/>
      <right style="medium"/>
      <top style="medium"/>
      <bottom/>
    </border>
    <border>
      <left style="thin"/>
      <right/>
      <top style="medium"/>
      <bottom style="thin"/>
    </border>
    <border>
      <left style="medium"/>
      <right/>
      <top style="thin"/>
      <bottom/>
    </border>
    <border>
      <left style="thin"/>
      <right/>
      <top style="thin"/>
      <bottom style="medium"/>
    </border>
    <border>
      <left/>
      <right style="thin"/>
      <top style="thin"/>
      <bottom style="medium"/>
    </border>
    <border>
      <left style="double"/>
      <right/>
      <top style="double"/>
      <bottom style="double"/>
    </border>
    <border>
      <left/>
      <right style="double"/>
      <top style="double"/>
      <bottom style="double"/>
    </border>
    <border>
      <left style="medium"/>
      <right/>
      <top/>
      <bottom style="thin"/>
    </border>
    <border>
      <left/>
      <right style="double"/>
      <top/>
      <bottom/>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6">
    <xf numFmtId="0" fontId="0" fillId="0" borderId="0" xfId="0" applyFont="1" applyAlignment="1">
      <alignment/>
    </xf>
    <xf numFmtId="0" fontId="82" fillId="8" borderId="0" xfId="0" applyFont="1" applyFill="1" applyAlignment="1" applyProtection="1">
      <alignment/>
      <protection/>
    </xf>
    <xf numFmtId="0" fontId="82" fillId="33"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Border="1" applyAlignment="1" applyProtection="1">
      <alignment/>
      <protection/>
    </xf>
    <xf numFmtId="0" fontId="83" fillId="33" borderId="0" xfId="0" applyFont="1" applyFill="1" applyBorder="1" applyAlignment="1" applyProtection="1">
      <alignment/>
      <protection/>
    </xf>
    <xf numFmtId="0" fontId="82" fillId="33" borderId="10" xfId="0" applyFont="1" applyFill="1" applyBorder="1" applyAlignment="1" applyProtection="1">
      <alignment/>
      <protection/>
    </xf>
    <xf numFmtId="0" fontId="84" fillId="33" borderId="0" xfId="0" applyFont="1" applyFill="1" applyBorder="1" applyAlignment="1" applyProtection="1">
      <alignment/>
      <protection/>
    </xf>
    <xf numFmtId="0" fontId="83" fillId="33" borderId="0" xfId="0" applyFont="1" applyFill="1" applyAlignment="1" applyProtection="1">
      <alignment/>
      <protection/>
    </xf>
    <xf numFmtId="0" fontId="82" fillId="0" borderId="0" xfId="0" applyFont="1" applyAlignment="1" applyProtection="1">
      <alignment/>
      <protection/>
    </xf>
    <xf numFmtId="0" fontId="82" fillId="33" borderId="0" xfId="0" applyFont="1" applyFill="1" applyAlignment="1" applyProtection="1">
      <alignment/>
      <protection/>
    </xf>
    <xf numFmtId="0" fontId="82" fillId="0" borderId="0" xfId="0" applyFont="1" applyFill="1" applyAlignment="1" applyProtection="1">
      <alignment/>
      <protection/>
    </xf>
    <xf numFmtId="0" fontId="82" fillId="34" borderId="0" xfId="0" applyFont="1" applyFill="1" applyAlignment="1" applyProtection="1">
      <alignment/>
      <protection/>
    </xf>
    <xf numFmtId="0" fontId="85" fillId="33" borderId="0" xfId="0" applyFont="1" applyFill="1" applyAlignment="1" applyProtection="1">
      <alignment/>
      <protection/>
    </xf>
    <xf numFmtId="49" fontId="82" fillId="0" borderId="0" xfId="0" applyNumberFormat="1" applyFont="1" applyFill="1" applyAlignment="1" applyProtection="1">
      <alignment horizontal="left"/>
      <protection/>
    </xf>
    <xf numFmtId="165" fontId="86" fillId="0" borderId="11" xfId="0" applyNumberFormat="1" applyFont="1" applyFill="1" applyBorder="1" applyAlignment="1" applyProtection="1">
      <alignment horizontal="right" vertical="center"/>
      <protection/>
    </xf>
    <xf numFmtId="0" fontId="82" fillId="0" borderId="0" xfId="0" applyFont="1" applyAlignment="1">
      <alignment/>
    </xf>
    <xf numFmtId="0" fontId="87" fillId="33" borderId="0" xfId="0" applyFont="1" applyFill="1" applyBorder="1" applyAlignment="1" applyProtection="1">
      <alignment/>
      <protection/>
    </xf>
    <xf numFmtId="0" fontId="87" fillId="0" borderId="0" xfId="0" applyFont="1" applyBorder="1" applyAlignment="1" applyProtection="1">
      <alignment/>
      <protection/>
    </xf>
    <xf numFmtId="165" fontId="88" fillId="0" borderId="11" xfId="0" applyNumberFormat="1" applyFont="1" applyBorder="1" applyAlignment="1" applyProtection="1">
      <alignment horizontal="right" vertical="center"/>
      <protection/>
    </xf>
    <xf numFmtId="0" fontId="87" fillId="33" borderId="0" xfId="0" applyFont="1" applyFill="1" applyAlignment="1" applyProtection="1">
      <alignment/>
      <protection/>
    </xf>
    <xf numFmtId="0" fontId="87"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1"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2" fillId="0" borderId="0" xfId="0" applyNumberFormat="1" applyFont="1" applyFill="1" applyAlignment="1" applyProtection="1">
      <alignment horizontal="lef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87" fillId="33"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protection/>
    </xf>
    <xf numFmtId="0" fontId="12" fillId="0" borderId="0" xfId="0" applyFont="1" applyBorder="1" applyAlignment="1" applyProtection="1">
      <alignment/>
      <protection/>
    </xf>
    <xf numFmtId="0" fontId="82" fillId="0" borderId="16" xfId="0" applyFont="1" applyFill="1" applyBorder="1" applyAlignment="1" applyProtection="1">
      <alignment horizontal="left" vertical="center" wrapText="1"/>
      <protection/>
    </xf>
    <xf numFmtId="0" fontId="82" fillId="0" borderId="17" xfId="0" applyFont="1" applyFill="1" applyBorder="1" applyAlignment="1" applyProtection="1">
      <alignment horizontal="left" vertical="center" wrapText="1"/>
      <protection/>
    </xf>
    <xf numFmtId="0" fontId="82" fillId="35" borderId="0" xfId="0" applyFont="1" applyFill="1" applyBorder="1" applyAlignment="1" applyProtection="1">
      <alignment/>
      <protection/>
    </xf>
    <xf numFmtId="10" fontId="89" fillId="0" borderId="0" xfId="0" applyNumberFormat="1" applyFont="1" applyFill="1" applyBorder="1" applyAlignment="1" applyProtection="1">
      <alignment horizontal="center" vertical="center"/>
      <protection/>
    </xf>
    <xf numFmtId="0" fontId="82" fillId="0" borderId="18" xfId="0" applyFont="1" applyFill="1" applyBorder="1" applyAlignment="1" applyProtection="1">
      <alignment vertical="center"/>
      <protection/>
    </xf>
    <xf numFmtId="6" fontId="89" fillId="0" borderId="0" xfId="0" applyNumberFormat="1" applyFont="1" applyFill="1" applyBorder="1" applyAlignment="1" applyProtection="1">
      <alignment horizontal="left" vertical="center"/>
      <protection/>
    </xf>
    <xf numFmtId="165" fontId="89" fillId="0" borderId="0" xfId="0" applyNumberFormat="1" applyFont="1" applyFill="1" applyBorder="1" applyAlignment="1" applyProtection="1">
      <alignment horizontal="center" vertical="center"/>
      <protection/>
    </xf>
    <xf numFmtId="0" fontId="82" fillId="0" borderId="0" xfId="0" applyFont="1" applyAlignment="1" applyProtection="1">
      <alignment/>
      <protection/>
    </xf>
    <xf numFmtId="0" fontId="8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8" fillId="34" borderId="19" xfId="0" applyNumberFormat="1" applyFont="1" applyFill="1" applyBorder="1" applyAlignment="1" applyProtection="1">
      <alignment horizontal="right" vertical="center"/>
      <protection/>
    </xf>
    <xf numFmtId="165" fontId="42" fillId="0" borderId="20" xfId="0" applyNumberFormat="1" applyFont="1" applyFill="1" applyBorder="1" applyAlignment="1" applyProtection="1">
      <alignment horizontal="right" vertical="center"/>
      <protection/>
    </xf>
    <xf numFmtId="165" fontId="9" fillId="0" borderId="21" xfId="0" applyNumberFormat="1" applyFont="1" applyFill="1" applyBorder="1" applyAlignment="1" applyProtection="1">
      <alignment horizontal="right" vertical="center"/>
      <protection/>
    </xf>
    <xf numFmtId="165" fontId="89" fillId="34" borderId="22" xfId="0" applyNumberFormat="1" applyFont="1" applyFill="1" applyBorder="1" applyAlignment="1" applyProtection="1">
      <alignment vertical="center"/>
      <protection/>
    </xf>
    <xf numFmtId="165" fontId="9" fillId="33" borderId="23" xfId="0" applyNumberFormat="1" applyFont="1" applyFill="1" applyBorder="1" applyAlignment="1" applyProtection="1">
      <alignment horizontal="right" vertical="center"/>
      <protection locked="0"/>
    </xf>
    <xf numFmtId="165" fontId="9" fillId="33" borderId="24" xfId="0" applyNumberFormat="1" applyFont="1" applyFill="1" applyBorder="1" applyAlignment="1" applyProtection="1">
      <alignment horizontal="right" vertical="center"/>
      <protection locked="0"/>
    </xf>
    <xf numFmtId="0" fontId="82" fillId="0" borderId="25" xfId="0" applyFont="1" applyFill="1" applyBorder="1" applyAlignment="1" applyProtection="1">
      <alignment horizontal="left" vertical="center" wrapText="1"/>
      <protection/>
    </xf>
    <xf numFmtId="165" fontId="89" fillId="0" borderId="22" xfId="0" applyNumberFormat="1" applyFont="1" applyFill="1" applyBorder="1" applyAlignment="1" applyProtection="1">
      <alignment vertical="center"/>
      <protection/>
    </xf>
    <xf numFmtId="0" fontId="82" fillId="0" borderId="26" xfId="0" applyFont="1" applyFill="1" applyBorder="1" applyAlignment="1" applyProtection="1">
      <alignment horizontal="left" vertical="center" wrapText="1"/>
      <protection/>
    </xf>
    <xf numFmtId="165" fontId="89" fillId="0" borderId="22" xfId="0" applyNumberFormat="1" applyFont="1" applyBorder="1" applyAlignment="1" applyProtection="1">
      <alignment vertical="center"/>
      <protection/>
    </xf>
    <xf numFmtId="0" fontId="90" fillId="36" borderId="27" xfId="0" applyFont="1" applyFill="1" applyBorder="1" applyAlignment="1" applyProtection="1">
      <alignment vertical="center"/>
      <protection/>
    </xf>
    <xf numFmtId="0" fontId="82" fillId="33" borderId="28" xfId="0" applyFont="1" applyFill="1" applyBorder="1" applyAlignment="1" applyProtection="1">
      <alignment vertical="center" wrapText="1"/>
      <protection locked="0"/>
    </xf>
    <xf numFmtId="165" fontId="91" fillId="33" borderId="23" xfId="0" applyNumberFormat="1" applyFont="1" applyFill="1" applyBorder="1" applyAlignment="1" applyProtection="1">
      <alignment horizontal="right" vertical="center"/>
      <protection locked="0"/>
    </xf>
    <xf numFmtId="0" fontId="82" fillId="33" borderId="29" xfId="0" applyFont="1" applyFill="1" applyBorder="1" applyAlignment="1" applyProtection="1">
      <alignment vertical="center" wrapText="1"/>
      <protection locked="0"/>
    </xf>
    <xf numFmtId="165" fontId="91" fillId="33" borderId="30" xfId="0" applyNumberFormat="1" applyFont="1" applyFill="1" applyBorder="1" applyAlignment="1" applyProtection="1">
      <alignment horizontal="right" vertical="center"/>
      <protection locked="0"/>
    </xf>
    <xf numFmtId="0" fontId="82" fillId="0" borderId="0" xfId="0" applyFont="1" applyAlignment="1" applyProtection="1">
      <alignment vertical="center"/>
      <protection/>
    </xf>
    <xf numFmtId="0" fontId="82" fillId="0" borderId="31" xfId="0" applyFont="1" applyFill="1" applyBorder="1" applyAlignment="1" applyProtection="1">
      <alignment horizontal="center" vertical="center"/>
      <protection/>
    </xf>
    <xf numFmtId="9" fontId="89" fillId="0" borderId="32" xfId="0" applyNumberFormat="1" applyFont="1" applyFill="1" applyBorder="1" applyAlignment="1" applyProtection="1">
      <alignment horizontal="left" vertical="center"/>
      <protection/>
    </xf>
    <xf numFmtId="165" fontId="9" fillId="33" borderId="33" xfId="0" applyNumberFormat="1" applyFont="1" applyFill="1" applyBorder="1" applyAlignment="1" applyProtection="1">
      <alignment horizontal="right" vertical="center"/>
      <protection locked="0"/>
    </xf>
    <xf numFmtId="0" fontId="92" fillId="25" borderId="0" xfId="0" applyFont="1" applyFill="1" applyBorder="1" applyAlignment="1" applyProtection="1">
      <alignment horizontal="center" vertical="center" wrapText="1"/>
      <protection/>
    </xf>
    <xf numFmtId="0" fontId="93" fillId="25" borderId="0" xfId="0" applyFont="1" applyFill="1" applyBorder="1" applyAlignment="1" applyProtection="1">
      <alignment/>
      <protection/>
    </xf>
    <xf numFmtId="0" fontId="94" fillId="25" borderId="0" xfId="0" applyFont="1" applyFill="1" applyBorder="1" applyAlignment="1" applyProtection="1">
      <alignment/>
      <protection/>
    </xf>
    <xf numFmtId="0" fontId="93" fillId="0" borderId="12"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Border="1" applyAlignment="1" applyProtection="1">
      <alignment/>
      <protection/>
    </xf>
    <xf numFmtId="0" fontId="93" fillId="25"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Alignment="1" applyProtection="1">
      <alignment/>
      <protection/>
    </xf>
    <xf numFmtId="0" fontId="93" fillId="33" borderId="0" xfId="0" applyFont="1" applyFill="1" applyBorder="1" applyAlignment="1" applyProtection="1">
      <alignment/>
      <protection/>
    </xf>
    <xf numFmtId="0" fontId="93" fillId="35" borderId="0" xfId="0" applyFont="1" applyFill="1" applyBorder="1" applyAlignment="1" applyProtection="1">
      <alignment/>
      <protection/>
    </xf>
    <xf numFmtId="0" fontId="95" fillId="0" borderId="34" xfId="0" applyFont="1" applyFill="1" applyBorder="1" applyAlignment="1" applyProtection="1">
      <alignment horizontal="center" vertical="center" wrapText="1"/>
      <protection/>
    </xf>
    <xf numFmtId="0" fontId="80" fillId="0" borderId="0" xfId="0" applyFont="1" applyAlignment="1">
      <alignment/>
    </xf>
    <xf numFmtId="0" fontId="82" fillId="0" borderId="0" xfId="0" applyFont="1" applyBorder="1" applyAlignment="1" applyProtection="1">
      <alignment/>
      <protection/>
    </xf>
    <xf numFmtId="0" fontId="82" fillId="0" borderId="0" xfId="0" applyFont="1" applyAlignment="1" applyProtection="1">
      <alignment/>
      <protection/>
    </xf>
    <xf numFmtId="10" fontId="96" fillId="0" borderId="35" xfId="0" applyNumberFormat="1" applyFont="1" applyFill="1" applyBorder="1" applyAlignment="1" applyProtection="1">
      <alignment horizontal="center" vertical="center"/>
      <protection/>
    </xf>
    <xf numFmtId="165" fontId="42" fillId="0" borderId="36" xfId="0" applyNumberFormat="1" applyFont="1" applyFill="1" applyBorder="1" applyAlignment="1" applyProtection="1">
      <alignment horizontal="right" vertical="center"/>
      <protection/>
    </xf>
    <xf numFmtId="0" fontId="96" fillId="0" borderId="37" xfId="0" applyFont="1" applyFill="1" applyBorder="1" applyAlignment="1" applyProtection="1">
      <alignment vertical="center" wrapText="1"/>
      <protection/>
    </xf>
    <xf numFmtId="0" fontId="96" fillId="0" borderId="37" xfId="0" applyFont="1" applyBorder="1" applyAlignment="1" applyProtection="1">
      <alignment horizontal="left" vertical="center"/>
      <protection/>
    </xf>
    <xf numFmtId="0" fontId="12" fillId="0" borderId="12" xfId="0" applyFont="1" applyBorder="1" applyAlignment="1" applyProtection="1">
      <alignment/>
      <protection/>
    </xf>
    <xf numFmtId="0" fontId="82" fillId="0" borderId="0" xfId="0" applyFont="1" applyBorder="1" applyAlignment="1" applyProtection="1">
      <alignment/>
      <protection/>
    </xf>
    <xf numFmtId="0" fontId="82" fillId="34" borderId="0" xfId="0" applyFont="1" applyFill="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82" fillId="33" borderId="38" xfId="0" applyFont="1" applyFill="1" applyBorder="1" applyAlignment="1" applyProtection="1">
      <alignment vertical="center" wrapText="1"/>
      <protection locked="0"/>
    </xf>
    <xf numFmtId="0" fontId="82" fillId="33" borderId="39" xfId="0" applyFont="1" applyFill="1" applyBorder="1" applyAlignment="1" applyProtection="1">
      <alignment vertical="center" wrapText="1"/>
      <protection locked="0"/>
    </xf>
    <xf numFmtId="0" fontId="96" fillId="34" borderId="40" xfId="53" applyFont="1" applyFill="1" applyBorder="1" applyAlignment="1" applyProtection="1">
      <alignment horizontal="center" vertical="center"/>
      <protection locked="0"/>
    </xf>
    <xf numFmtId="0" fontId="96" fillId="0" borderId="40" xfId="53" applyFont="1" applyFill="1" applyBorder="1" applyAlignment="1" applyProtection="1">
      <alignment horizontal="center" vertical="center"/>
      <protection locked="0"/>
    </xf>
    <xf numFmtId="0" fontId="97" fillId="34" borderId="40" xfId="53" applyFont="1" applyFill="1" applyBorder="1" applyAlignment="1" applyProtection="1">
      <alignment horizontal="center" vertical="center"/>
      <protection locked="0"/>
    </xf>
    <xf numFmtId="0" fontId="82" fillId="0" borderId="0" xfId="0" applyFont="1" applyBorder="1" applyAlignment="1" applyProtection="1">
      <alignment/>
      <protection/>
    </xf>
    <xf numFmtId="49" fontId="82" fillId="0" borderId="0" xfId="0" applyNumberFormat="1" applyFont="1" applyFill="1" applyBorder="1" applyAlignment="1" applyProtection="1">
      <alignment vertical="center"/>
      <protection/>
    </xf>
    <xf numFmtId="0" fontId="82" fillId="0" borderId="0" xfId="0" applyFont="1" applyAlignment="1" applyProtection="1">
      <alignment/>
      <protection/>
    </xf>
    <xf numFmtId="164" fontId="96" fillId="0" borderId="35" xfId="0" applyNumberFormat="1" applyFont="1" applyFill="1" applyBorder="1" applyAlignment="1" applyProtection="1">
      <alignment horizontal="center" vertical="center"/>
      <protection/>
    </xf>
    <xf numFmtId="0" fontId="98" fillId="16" borderId="0" xfId="0" applyFont="1" applyFill="1" applyBorder="1" applyAlignment="1" applyProtection="1">
      <alignment horizontal="center" vertical="center"/>
      <protection/>
    </xf>
    <xf numFmtId="9" fontId="89" fillId="16" borderId="0" xfId="0" applyNumberFormat="1" applyFont="1" applyFill="1" applyBorder="1" applyAlignment="1" applyProtection="1">
      <alignment horizontal="left" vertical="center"/>
      <protection/>
    </xf>
    <xf numFmtId="0" fontId="82" fillId="16" borderId="0" xfId="0" applyFont="1" applyFill="1" applyAlignment="1" applyProtection="1">
      <alignment/>
      <protection/>
    </xf>
    <xf numFmtId="0" fontId="82"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9" fillId="16" borderId="0" xfId="0" applyNumberFormat="1" applyFont="1" applyFill="1" applyBorder="1" applyAlignment="1" applyProtection="1">
      <alignment horizontal="center"/>
      <protection/>
    </xf>
    <xf numFmtId="9" fontId="89" fillId="16" borderId="0" xfId="0" applyNumberFormat="1" applyFont="1" applyFill="1" applyBorder="1" applyAlignment="1" applyProtection="1">
      <alignment horizontal="center"/>
      <protection/>
    </xf>
    <xf numFmtId="6" fontId="89" fillId="16" borderId="0" xfId="0" applyNumberFormat="1" applyFont="1" applyFill="1" applyBorder="1" applyAlignment="1" applyProtection="1">
      <alignment horizontal="left" vertical="center"/>
      <protection/>
    </xf>
    <xf numFmtId="0" fontId="99" fillId="16" borderId="0" xfId="53" applyFont="1" applyFill="1" applyBorder="1" applyAlignment="1" applyProtection="1">
      <alignment horizontal="center" vertical="center"/>
      <protection/>
    </xf>
    <xf numFmtId="0" fontId="82" fillId="16" borderId="0" xfId="0" applyFont="1" applyFill="1" applyBorder="1" applyAlignment="1" applyProtection="1">
      <alignment/>
      <protection/>
    </xf>
    <xf numFmtId="165" fontId="89" fillId="0" borderId="0" xfId="0" applyNumberFormat="1" applyFont="1" applyFill="1" applyBorder="1" applyAlignment="1" applyProtection="1">
      <alignment horizontal="left" vertical="center"/>
      <protection/>
    </xf>
    <xf numFmtId="0" fontId="89" fillId="16" borderId="0" xfId="0" applyFont="1" applyFill="1" applyAlignment="1" applyProtection="1">
      <alignment horizontal="center" vertical="center"/>
      <protection/>
    </xf>
    <xf numFmtId="165" fontId="12" fillId="33" borderId="38" xfId="0" applyNumberFormat="1" applyFont="1" applyFill="1" applyBorder="1" applyAlignment="1" applyProtection="1">
      <alignment horizontal="center" vertical="center"/>
      <protection locked="0"/>
    </xf>
    <xf numFmtId="0" fontId="89" fillId="33" borderId="38" xfId="0" applyFont="1" applyFill="1" applyBorder="1" applyAlignment="1" applyProtection="1">
      <alignment vertical="center" wrapText="1"/>
      <protection locked="0"/>
    </xf>
    <xf numFmtId="0" fontId="82" fillId="0" borderId="0" xfId="0" applyFont="1" applyAlignment="1" applyProtection="1">
      <alignment/>
      <protection/>
    </xf>
    <xf numFmtId="0" fontId="89" fillId="16" borderId="0" xfId="0" applyFont="1" applyFill="1" applyAlignment="1" applyProtection="1">
      <alignment horizontal="center" vertical="center"/>
      <protection/>
    </xf>
    <xf numFmtId="0" fontId="87" fillId="0" borderId="0" xfId="0" applyFont="1" applyAlignment="1" applyProtection="1">
      <alignment horizontal="center" vertical="center"/>
      <protection/>
    </xf>
    <xf numFmtId="165" fontId="12" fillId="34" borderId="12" xfId="0" applyNumberFormat="1" applyFont="1" applyFill="1" applyBorder="1" applyAlignment="1" applyProtection="1">
      <alignment horizontal="center" vertical="center"/>
      <protection locked="0"/>
    </xf>
    <xf numFmtId="0" fontId="82" fillId="23" borderId="0" xfId="0" applyFont="1" applyFill="1" applyBorder="1" applyAlignment="1" applyProtection="1">
      <alignment/>
      <protection/>
    </xf>
    <xf numFmtId="9" fontId="89" fillId="0" borderId="0" xfId="0" applyNumberFormat="1" applyFont="1" applyFill="1" applyBorder="1" applyAlignment="1" applyProtection="1">
      <alignment horizontal="center" vertical="center"/>
      <protection/>
    </xf>
    <xf numFmtId="6" fontId="89" fillId="0" borderId="0" xfId="0" applyNumberFormat="1" applyFont="1" applyFill="1" applyBorder="1" applyAlignment="1" applyProtection="1">
      <alignment horizontal="center" vertical="center"/>
      <protection/>
    </xf>
    <xf numFmtId="0" fontId="82" fillId="34" borderId="0" xfId="0" applyFont="1" applyFill="1" applyAlignment="1" applyProtection="1">
      <alignment/>
      <protection/>
    </xf>
    <xf numFmtId="0" fontId="89" fillId="0" borderId="0" xfId="0" applyFont="1" applyFill="1" applyBorder="1" applyAlignment="1" applyProtection="1">
      <alignment horizontal="center" vertical="center"/>
      <protection/>
    </xf>
    <xf numFmtId="0" fontId="89" fillId="16" borderId="0" xfId="0" applyFont="1" applyFill="1" applyAlignment="1" applyProtection="1">
      <alignment horizontal="center" vertical="center" wrapText="1"/>
      <protection/>
    </xf>
    <xf numFmtId="0" fontId="82" fillId="16" borderId="0" xfId="0" applyFont="1" applyFill="1" applyBorder="1" applyAlignment="1" applyProtection="1">
      <alignment vertical="center"/>
      <protection/>
    </xf>
    <xf numFmtId="0" fontId="82" fillId="16" borderId="0" xfId="0" applyFont="1" applyFill="1" applyAlignment="1" applyProtection="1">
      <alignment vertical="center"/>
      <protection/>
    </xf>
    <xf numFmtId="49" fontId="82" fillId="0" borderId="0" xfId="0" applyNumberFormat="1" applyFont="1" applyFill="1" applyAlignment="1" applyProtection="1">
      <alignment/>
      <protection/>
    </xf>
    <xf numFmtId="0" fontId="82" fillId="0" borderId="0" xfId="0" applyFont="1" applyFill="1" applyAlignment="1">
      <alignment/>
    </xf>
    <xf numFmtId="0" fontId="82"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0" fillId="36" borderId="0" xfId="0" applyFont="1" applyFill="1" applyBorder="1" applyAlignment="1" applyProtection="1">
      <alignment horizontal="left" vertical="center"/>
      <protection/>
    </xf>
    <xf numFmtId="0" fontId="96" fillId="33" borderId="0" xfId="53" applyFont="1" applyFill="1" applyBorder="1" applyAlignment="1" applyProtection="1">
      <alignment horizontal="center" vertical="center"/>
      <protection locked="0"/>
    </xf>
    <xf numFmtId="0" fontId="82" fillId="0" borderId="0" xfId="0" applyFont="1" applyBorder="1" applyAlignment="1">
      <alignment/>
    </xf>
    <xf numFmtId="0" fontId="82" fillId="16" borderId="42" xfId="0" applyFont="1" applyFill="1" applyBorder="1" applyAlignment="1" applyProtection="1">
      <alignment/>
      <protection/>
    </xf>
    <xf numFmtId="0" fontId="90" fillId="36" borderId="43" xfId="0" applyFont="1" applyFill="1" applyBorder="1" applyAlignment="1" applyProtection="1">
      <alignment vertical="center"/>
      <protection/>
    </xf>
    <xf numFmtId="0" fontId="90"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16" borderId="0" xfId="0" applyFont="1" applyFill="1" applyBorder="1" applyAlignment="1" applyProtection="1">
      <alignment horizontal="center"/>
      <protection/>
    </xf>
    <xf numFmtId="0" fontId="102" fillId="34" borderId="38" xfId="0" applyFont="1" applyFill="1" applyBorder="1" applyAlignment="1" applyProtection="1">
      <alignment horizontal="center" vertical="center" wrapText="1"/>
      <protection/>
    </xf>
    <xf numFmtId="0" fontId="102" fillId="34" borderId="39"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5" fillId="16" borderId="0" xfId="0" applyFont="1" applyFill="1" applyBorder="1" applyAlignment="1" applyProtection="1">
      <alignment vertical="center"/>
      <protection/>
    </xf>
    <xf numFmtId="0" fontId="56" fillId="35" borderId="0" xfId="0" applyFont="1" applyFill="1" applyBorder="1" applyAlignment="1" applyProtection="1">
      <alignment/>
      <protection/>
    </xf>
    <xf numFmtId="0" fontId="93" fillId="35" borderId="0" xfId="0" applyFont="1" applyFill="1" applyAlignment="1" applyProtection="1">
      <alignment horizontal="left"/>
      <protection/>
    </xf>
    <xf numFmtId="165" fontId="93"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2" fillId="0" borderId="0" xfId="0" applyFont="1" applyFill="1" applyBorder="1" applyAlignment="1" applyProtection="1">
      <alignment/>
      <protection/>
    </xf>
    <xf numFmtId="0" fontId="89" fillId="16" borderId="0" xfId="0" applyFont="1" applyFill="1" applyBorder="1" applyAlignment="1" applyProtection="1">
      <alignment horizontal="center" vertical="center"/>
      <protection/>
    </xf>
    <xf numFmtId="0" fontId="82" fillId="0" borderId="0" xfId="0" applyFont="1" applyFill="1" applyAlignment="1" applyProtection="1">
      <alignment/>
      <protection/>
    </xf>
    <xf numFmtId="49" fontId="82" fillId="34" borderId="0" xfId="0" applyNumberFormat="1" applyFont="1" applyFill="1" applyAlignment="1" applyProtection="1">
      <alignment/>
      <protection/>
    </xf>
    <xf numFmtId="0" fontId="82" fillId="0" borderId="0" xfId="0" applyFont="1" applyFill="1" applyAlignment="1" applyProtection="1">
      <alignment/>
      <protection/>
    </xf>
    <xf numFmtId="0" fontId="12" fillId="37" borderId="0" xfId="53"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wrapText="1"/>
      <protection/>
    </xf>
    <xf numFmtId="0" fontId="82" fillId="34" borderId="0" xfId="0" applyFont="1" applyFill="1" applyAlignment="1">
      <alignment/>
    </xf>
    <xf numFmtId="0" fontId="82" fillId="35" borderId="0" xfId="0" applyFont="1" applyFill="1" applyAlignment="1">
      <alignment/>
    </xf>
    <xf numFmtId="0" fontId="93"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9"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7" fillId="0" borderId="38" xfId="0" applyFont="1" applyFill="1" applyBorder="1" applyAlignment="1" applyProtection="1">
      <alignment/>
      <protection/>
    </xf>
    <xf numFmtId="0" fontId="17" fillId="0" borderId="14" xfId="0" applyFont="1" applyFill="1" applyBorder="1" applyAlignment="1" applyProtection="1">
      <alignment/>
      <protection/>
    </xf>
    <xf numFmtId="0" fontId="17" fillId="0" borderId="38" xfId="0" applyFont="1" applyFill="1" applyBorder="1" applyAlignment="1" applyProtection="1">
      <alignment horizontal="center"/>
      <protection/>
    </xf>
    <xf numFmtId="165" fontId="17" fillId="0" borderId="22" xfId="0" applyNumberFormat="1" applyFont="1" applyBorder="1" applyAlignment="1" applyProtection="1">
      <alignment/>
      <protection/>
    </xf>
    <xf numFmtId="165" fontId="9"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2"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2"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9" fillId="16" borderId="0" xfId="0" applyNumberFormat="1" applyFont="1" applyFill="1" applyBorder="1" applyAlignment="1" applyProtection="1">
      <alignment horizontal="center"/>
      <protection/>
    </xf>
    <xf numFmtId="0" fontId="89" fillId="0" borderId="0" xfId="0" applyFont="1" applyFill="1" applyBorder="1" applyAlignment="1" applyProtection="1">
      <alignment horizontal="center" vertical="center" wrapText="1"/>
      <protection/>
    </xf>
    <xf numFmtId="0" fontId="89"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9" fillId="0" borderId="0" xfId="0" applyFont="1" applyFill="1" applyAlignment="1" applyProtection="1">
      <alignment horizontal="center" vertical="center" wrapText="1"/>
      <protection/>
    </xf>
    <xf numFmtId="0" fontId="89" fillId="0" borderId="0" xfId="0" applyFont="1" applyAlignment="1" applyProtection="1">
      <alignment horizontal="left" vertical="center"/>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12" fillId="0" borderId="12" xfId="0" applyFont="1" applyBorder="1" applyAlignment="1" applyProtection="1">
      <alignment/>
      <protection/>
    </xf>
    <xf numFmtId="0" fontId="12" fillId="0" borderId="10" xfId="0" applyFont="1" applyBorder="1" applyAlignment="1" applyProtection="1">
      <alignment/>
      <protection/>
    </xf>
    <xf numFmtId="0" fontId="89" fillId="0" borderId="0" xfId="0" applyFont="1" applyFill="1" applyBorder="1" applyAlignment="1" applyProtection="1">
      <alignment horizontal="left" vertical="center"/>
      <protection/>
    </xf>
    <xf numFmtId="0" fontId="82" fillId="0" borderId="48" xfId="0" applyFont="1" applyBorder="1" applyAlignment="1" applyProtection="1">
      <alignment horizontal="center"/>
      <protection/>
    </xf>
    <xf numFmtId="0" fontId="82" fillId="0" borderId="42" xfId="0" applyFont="1" applyBorder="1" applyAlignment="1" applyProtection="1">
      <alignment horizontal="center"/>
      <protection/>
    </xf>
    <xf numFmtId="0" fontId="82" fillId="0" borderId="41" xfId="0" applyFont="1" applyBorder="1" applyAlignment="1" applyProtection="1">
      <alignment horizontal="center"/>
      <protection/>
    </xf>
    <xf numFmtId="0" fontId="82" fillId="16" borderId="0" xfId="0" applyFont="1" applyFill="1" applyBorder="1" applyAlignment="1" applyProtection="1">
      <alignment horizontal="center"/>
      <protection/>
    </xf>
    <xf numFmtId="0" fontId="55" fillId="0" borderId="48" xfId="0" applyFont="1" applyFill="1" applyBorder="1" applyAlignment="1" applyProtection="1">
      <alignment horizontal="left" vertical="center"/>
      <protection/>
    </xf>
    <xf numFmtId="0" fontId="55" fillId="0" borderId="42" xfId="0" applyFont="1" applyFill="1" applyBorder="1" applyAlignment="1" applyProtection="1">
      <alignment horizontal="left" vertical="center"/>
      <protection/>
    </xf>
    <xf numFmtId="0" fontId="55" fillId="0" borderId="41" xfId="0" applyFont="1" applyFill="1" applyBorder="1" applyAlignment="1" applyProtection="1">
      <alignment horizontal="left" vertical="center"/>
      <protection/>
    </xf>
    <xf numFmtId="0" fontId="82" fillId="16" borderId="42" xfId="0" applyFont="1" applyFill="1" applyBorder="1" applyAlignment="1" applyProtection="1">
      <alignment horizontal="center"/>
      <protection/>
    </xf>
    <xf numFmtId="0" fontId="89" fillId="0" borderId="18"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82" fillId="16" borderId="45" xfId="0" applyFont="1" applyFill="1" applyBorder="1" applyAlignment="1" applyProtection="1">
      <alignment horizontal="center"/>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89" fillId="0" borderId="49" xfId="0" applyFont="1" applyFill="1" applyBorder="1" applyAlignment="1" applyProtection="1">
      <alignment vertical="center"/>
      <protection/>
    </xf>
    <xf numFmtId="0" fontId="89" fillId="0" borderId="32" xfId="0" applyFont="1" applyFill="1" applyBorder="1" applyAlignment="1" applyProtection="1">
      <alignment vertical="center"/>
      <protection/>
    </xf>
    <xf numFmtId="0" fontId="103" fillId="0" borderId="50" xfId="0" applyFont="1" applyFill="1" applyBorder="1" applyAlignment="1" applyProtection="1">
      <alignment horizontal="center" vertical="center"/>
      <protection/>
    </xf>
    <xf numFmtId="0" fontId="103" fillId="0" borderId="43" xfId="0" applyFont="1" applyFill="1" applyBorder="1" applyAlignment="1" applyProtection="1">
      <alignment horizontal="center" vertical="center"/>
      <protection/>
    </xf>
    <xf numFmtId="0" fontId="103" fillId="0" borderId="44" xfId="0" applyFont="1" applyFill="1" applyBorder="1" applyAlignment="1" applyProtection="1">
      <alignment horizontal="center" vertical="center"/>
      <protection/>
    </xf>
    <xf numFmtId="0" fontId="82" fillId="16" borderId="14" xfId="0" applyFont="1" applyFill="1" applyBorder="1" applyAlignment="1" applyProtection="1">
      <alignment horizontal="center"/>
      <protection/>
    </xf>
    <xf numFmtId="0" fontId="104" fillId="16" borderId="0" xfId="0" applyFont="1" applyFill="1" applyAlignment="1" applyProtection="1">
      <alignment horizontal="center"/>
      <protection/>
    </xf>
    <xf numFmtId="0" fontId="82" fillId="16" borderId="0" xfId="0" applyFont="1" applyFill="1" applyAlignment="1" applyProtection="1">
      <alignment horizontal="center"/>
      <protection/>
    </xf>
    <xf numFmtId="0" fontId="89" fillId="16" borderId="0" xfId="0" applyFont="1" applyFill="1" applyAlignment="1" applyProtection="1">
      <alignment horizontal="center" vertical="center"/>
      <protection/>
    </xf>
    <xf numFmtId="0" fontId="96" fillId="16" borderId="0" xfId="0" applyFont="1" applyFill="1" applyAlignment="1" applyProtection="1">
      <alignment horizontal="center"/>
      <protection/>
    </xf>
    <xf numFmtId="0" fontId="12" fillId="33" borderId="34"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12" fillId="33" borderId="35" xfId="0" applyFont="1" applyFill="1" applyBorder="1" applyAlignment="1" applyProtection="1">
      <alignment horizontal="left" vertical="center"/>
      <protection locked="0"/>
    </xf>
    <xf numFmtId="0" fontId="100" fillId="0" borderId="51" xfId="0" applyFont="1" applyFill="1" applyBorder="1" applyAlignment="1" applyProtection="1">
      <alignment horizontal="center"/>
      <protection/>
    </xf>
    <xf numFmtId="0" fontId="96" fillId="0" borderId="34" xfId="0" applyFont="1" applyBorder="1" applyAlignment="1" applyProtection="1">
      <alignment horizontal="left" vertical="center"/>
      <protection/>
    </xf>
    <xf numFmtId="0" fontId="96" fillId="0" borderId="37" xfId="0" applyFont="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82" fillId="16" borderId="52" xfId="0" applyFont="1" applyFill="1" applyBorder="1" applyAlignment="1" applyProtection="1">
      <alignment horizontal="center"/>
      <protection/>
    </xf>
    <xf numFmtId="0" fontId="82" fillId="16" borderId="12" xfId="0" applyFont="1" applyFill="1" applyBorder="1" applyAlignment="1" applyProtection="1">
      <alignment horizontal="center"/>
      <protection/>
    </xf>
    <xf numFmtId="0" fontId="82" fillId="16" borderId="13" xfId="0" applyFont="1" applyFill="1" applyBorder="1" applyAlignment="1" applyProtection="1">
      <alignment horizontal="center"/>
      <protection/>
    </xf>
    <xf numFmtId="0" fontId="82" fillId="16" borderId="53" xfId="0" applyFont="1" applyFill="1" applyBorder="1" applyAlignment="1" applyProtection="1">
      <alignment horizontal="center"/>
      <protection/>
    </xf>
    <xf numFmtId="0" fontId="82" fillId="16" borderId="10" xfId="0" applyFont="1" applyFill="1" applyBorder="1" applyAlignment="1" applyProtection="1">
      <alignment horizontal="center"/>
      <protection/>
    </xf>
    <xf numFmtId="0" fontId="82" fillId="16" borderId="15" xfId="0" applyFont="1" applyFill="1" applyBorder="1" applyAlignment="1" applyProtection="1">
      <alignment horizontal="center"/>
      <protection/>
    </xf>
    <xf numFmtId="0" fontId="101" fillId="16" borderId="51" xfId="0" applyFont="1" applyFill="1" applyBorder="1" applyAlignment="1" applyProtection="1">
      <alignment horizontal="center"/>
      <protection/>
    </xf>
    <xf numFmtId="0" fontId="96" fillId="0" borderId="34" xfId="0" applyFont="1" applyFill="1" applyBorder="1" applyAlignment="1" applyProtection="1">
      <alignment vertical="center" wrapText="1"/>
      <protection/>
    </xf>
    <xf numFmtId="0" fontId="96" fillId="0" borderId="37" xfId="0" applyFont="1" applyFill="1" applyBorder="1" applyAlignment="1" applyProtection="1">
      <alignment vertical="center" wrapText="1"/>
      <protection/>
    </xf>
    <xf numFmtId="0" fontId="86" fillId="0" borderId="0" xfId="0" applyFont="1" applyFill="1" applyBorder="1" applyAlignment="1" applyProtection="1">
      <alignment horizontal="center" vertical="center"/>
      <protection/>
    </xf>
    <xf numFmtId="0" fontId="82" fillId="16" borderId="43" xfId="0" applyFont="1" applyFill="1" applyBorder="1" applyAlignment="1" applyProtection="1">
      <alignment horizontal="center" vertical="top"/>
      <protection/>
    </xf>
    <xf numFmtId="0" fontId="12" fillId="0" borderId="12" xfId="0" applyFont="1" applyBorder="1" applyAlignment="1" applyProtection="1">
      <alignment horizontal="left"/>
      <protection/>
    </xf>
    <xf numFmtId="0" fontId="12" fillId="0" borderId="10" xfId="0" applyFont="1" applyBorder="1" applyAlignment="1" applyProtection="1">
      <alignment horizontal="left"/>
      <protection/>
    </xf>
    <xf numFmtId="0" fontId="103" fillId="0" borderId="54" xfId="0" applyFont="1" applyFill="1" applyBorder="1" applyAlignment="1" applyProtection="1">
      <alignment horizontal="center" vertical="center"/>
      <protection/>
    </xf>
    <xf numFmtId="0" fontId="103" fillId="0" borderId="45" xfId="0" applyFont="1" applyFill="1" applyBorder="1" applyAlignment="1" applyProtection="1">
      <alignment horizontal="center" vertical="center"/>
      <protection/>
    </xf>
    <xf numFmtId="0" fontId="103" fillId="0" borderId="55" xfId="0" applyFont="1" applyFill="1" applyBorder="1" applyAlignment="1" applyProtection="1">
      <alignment horizontal="center" vertical="center"/>
      <protection/>
    </xf>
    <xf numFmtId="0" fontId="7" fillId="0" borderId="49"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3" fillId="0" borderId="52" xfId="0" applyFont="1" applyBorder="1" applyAlignment="1" applyProtection="1">
      <alignment horizontal="center" vertical="center"/>
      <protection/>
    </xf>
    <xf numFmtId="0" fontId="103" fillId="0" borderId="51" xfId="0" applyFont="1" applyBorder="1" applyAlignment="1" applyProtection="1">
      <alignment horizontal="center" vertical="center"/>
      <protection/>
    </xf>
    <xf numFmtId="0" fontId="103" fillId="0" borderId="53" xfId="0" applyFont="1" applyBorder="1" applyAlignment="1" applyProtection="1">
      <alignment horizontal="center" vertical="center"/>
      <protection/>
    </xf>
    <xf numFmtId="0" fontId="92" fillId="25" borderId="0" xfId="0" applyFont="1" applyFill="1" applyBorder="1" applyAlignment="1" applyProtection="1">
      <alignment horizontal="center" vertical="center" wrapText="1"/>
      <protection/>
    </xf>
    <xf numFmtId="0" fontId="82" fillId="16" borderId="51" xfId="0" applyFont="1" applyFill="1" applyBorder="1" applyAlignment="1" applyProtection="1">
      <alignment horizontal="center"/>
      <protection/>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49" fontId="82" fillId="0" borderId="0" xfId="0" applyNumberFormat="1" applyFont="1" applyFill="1" applyAlignment="1" applyProtection="1">
      <alignment/>
      <protection/>
    </xf>
    <xf numFmtId="0" fontId="82" fillId="0" borderId="0" xfId="0" applyFont="1" applyFill="1" applyAlignment="1" applyProtection="1">
      <alignment horizontal="left"/>
      <protection/>
    </xf>
    <xf numFmtId="0" fontId="101" fillId="16" borderId="0" xfId="0" applyFont="1" applyFill="1" applyBorder="1" applyAlignment="1" applyProtection="1">
      <alignment horizontal="center"/>
      <protection/>
    </xf>
    <xf numFmtId="0" fontId="82" fillId="0" borderId="34" xfId="0" applyFont="1" applyBorder="1" applyAlignment="1" applyProtection="1">
      <alignment horizontal="center" vertical="center"/>
      <protection/>
    </xf>
    <xf numFmtId="0" fontId="82" fillId="0" borderId="35" xfId="0" applyFont="1" applyBorder="1" applyAlignment="1" applyProtection="1">
      <alignment horizontal="center" vertical="center"/>
      <protection/>
    </xf>
    <xf numFmtId="0" fontId="82" fillId="33" borderId="34" xfId="0" applyFont="1" applyFill="1" applyBorder="1" applyAlignment="1" applyProtection="1">
      <alignment horizontal="left" vertical="center" wrapText="1"/>
      <protection locked="0"/>
    </xf>
    <xf numFmtId="0" fontId="82" fillId="33" borderId="37" xfId="0" applyFont="1" applyFill="1" applyBorder="1" applyAlignment="1" applyProtection="1">
      <alignment horizontal="left" vertical="center" wrapText="1"/>
      <protection locked="0"/>
    </xf>
    <xf numFmtId="0" fontId="82" fillId="33" borderId="35" xfId="0" applyFont="1" applyFill="1" applyBorder="1" applyAlignment="1" applyProtection="1">
      <alignment horizontal="left" vertical="center" wrapText="1"/>
      <protection locked="0"/>
    </xf>
    <xf numFmtId="0" fontId="89" fillId="0" borderId="16" xfId="0" applyFont="1" applyFill="1" applyBorder="1" applyAlignment="1" applyProtection="1">
      <alignment horizontal="right" vertical="center" wrapText="1"/>
      <protection/>
    </xf>
    <xf numFmtId="0" fontId="90" fillId="36" borderId="56" xfId="0" applyFont="1" applyFill="1" applyBorder="1" applyAlignment="1" applyProtection="1">
      <alignment horizontal="left" vertical="center"/>
      <protection/>
    </xf>
    <xf numFmtId="0" fontId="90" fillId="36" borderId="43" xfId="0" applyFont="1" applyFill="1" applyBorder="1" applyAlignment="1" applyProtection="1">
      <alignment horizontal="left" vertical="center"/>
      <protection/>
    </xf>
    <xf numFmtId="0" fontId="90" fillId="36" borderId="44" xfId="0" applyFont="1" applyFill="1" applyBorder="1" applyAlignment="1" applyProtection="1">
      <alignment horizontal="left" vertical="center"/>
      <protection/>
    </xf>
    <xf numFmtId="0" fontId="82" fillId="33" borderId="47" xfId="0" applyFont="1" applyFill="1" applyBorder="1" applyAlignment="1" applyProtection="1">
      <alignment horizontal="left" vertical="center" wrapText="1"/>
      <protection locked="0"/>
    </xf>
    <xf numFmtId="0" fontId="82" fillId="33" borderId="57" xfId="0" applyFont="1" applyFill="1" applyBorder="1" applyAlignment="1" applyProtection="1">
      <alignment horizontal="left" vertical="center" wrapText="1"/>
      <protection locked="0"/>
    </xf>
    <xf numFmtId="0" fontId="82" fillId="33" borderId="51" xfId="0" applyFont="1" applyFill="1" applyBorder="1" applyAlignment="1" applyProtection="1">
      <alignment horizontal="left" vertical="center" wrapText="1"/>
      <protection locked="0"/>
    </xf>
    <xf numFmtId="0" fontId="82" fillId="33" borderId="53" xfId="0" applyFont="1" applyFill="1" applyBorder="1" applyAlignment="1" applyProtection="1">
      <alignment horizontal="left" vertical="center" wrapText="1"/>
      <protection locked="0"/>
    </xf>
    <xf numFmtId="0" fontId="82" fillId="0" borderId="0" xfId="0" applyFont="1" applyFill="1" applyBorder="1" applyAlignment="1" applyProtection="1">
      <alignment/>
      <protection/>
    </xf>
    <xf numFmtId="0" fontId="82" fillId="0" borderId="58" xfId="0" applyFont="1" applyBorder="1" applyAlignment="1" applyProtection="1">
      <alignment horizontal="center" vertical="center"/>
      <protection/>
    </xf>
    <xf numFmtId="0" fontId="82" fillId="0" borderId="59" xfId="0" applyFont="1" applyBorder="1" applyAlignment="1" applyProtection="1">
      <alignment horizontal="center" vertical="center"/>
      <protection/>
    </xf>
    <xf numFmtId="0" fontId="89" fillId="0" borderId="17" xfId="0" applyFont="1" applyFill="1" applyBorder="1" applyAlignment="1" applyProtection="1">
      <alignment horizontal="right" vertical="center" wrapText="1"/>
      <protection/>
    </xf>
    <xf numFmtId="0" fontId="105" fillId="34" borderId="60" xfId="53" applyFont="1" applyFill="1" applyBorder="1" applyAlignment="1" applyProtection="1">
      <alignment horizontal="center" vertical="center"/>
      <protection locked="0"/>
    </xf>
    <xf numFmtId="0" fontId="105" fillId="34" borderId="61" xfId="53" applyFont="1" applyFill="1" applyBorder="1" applyAlignment="1" applyProtection="1">
      <alignment horizontal="center" vertical="center"/>
      <protection locked="0"/>
    </xf>
    <xf numFmtId="0" fontId="89" fillId="16" borderId="32" xfId="0" applyFont="1" applyFill="1" applyBorder="1" applyAlignment="1" applyProtection="1">
      <alignment horizontal="center"/>
      <protection/>
    </xf>
    <xf numFmtId="0" fontId="82" fillId="33" borderId="62" xfId="0" applyFont="1" applyFill="1" applyBorder="1" applyAlignment="1" applyProtection="1">
      <alignment horizontal="left" vertical="center" wrapText="1"/>
      <protection locked="0"/>
    </xf>
    <xf numFmtId="0" fontId="82" fillId="33" borderId="14" xfId="0" applyFont="1" applyFill="1" applyBorder="1" applyAlignment="1" applyProtection="1">
      <alignment horizontal="left" vertical="center" wrapText="1"/>
      <protection locked="0"/>
    </xf>
    <xf numFmtId="0" fontId="82" fillId="33" borderId="15" xfId="0" applyFont="1" applyFill="1" applyBorder="1" applyAlignment="1" applyProtection="1">
      <alignment horizontal="left" vertical="center" wrapText="1"/>
      <protection locked="0"/>
    </xf>
    <xf numFmtId="0" fontId="89" fillId="33" borderId="47" xfId="0" applyFont="1" applyFill="1" applyBorder="1" applyAlignment="1" applyProtection="1">
      <alignment horizontal="left" vertical="center"/>
      <protection locked="0"/>
    </xf>
    <xf numFmtId="0" fontId="89" fillId="33" borderId="37" xfId="0" applyFont="1" applyFill="1" applyBorder="1" applyAlignment="1" applyProtection="1">
      <alignment horizontal="left" vertical="center"/>
      <protection locked="0"/>
    </xf>
    <xf numFmtId="0" fontId="89" fillId="33" borderId="35" xfId="0" applyFont="1" applyFill="1" applyBorder="1" applyAlignment="1" applyProtection="1">
      <alignment horizontal="left" vertical="center"/>
      <protection locked="0"/>
    </xf>
    <xf numFmtId="0" fontId="82" fillId="33" borderId="58" xfId="0" applyFont="1" applyFill="1" applyBorder="1" applyAlignment="1" applyProtection="1">
      <alignment horizontal="left" vertical="center" wrapText="1"/>
      <protection locked="0"/>
    </xf>
    <xf numFmtId="0" fontId="82" fillId="33" borderId="16" xfId="0" applyFont="1" applyFill="1" applyBorder="1" applyAlignment="1" applyProtection="1">
      <alignment horizontal="left" vertical="center" wrapText="1"/>
      <protection locked="0"/>
    </xf>
    <xf numFmtId="0" fontId="82" fillId="33" borderId="59" xfId="0" applyFont="1" applyFill="1" applyBorder="1" applyAlignment="1" applyProtection="1">
      <alignment horizontal="left" vertical="center" wrapText="1"/>
      <protection locked="0"/>
    </xf>
    <xf numFmtId="0" fontId="88" fillId="0" borderId="50" xfId="0" applyFont="1" applyFill="1" applyBorder="1" applyAlignment="1" applyProtection="1">
      <alignment vertical="center"/>
      <protection/>
    </xf>
    <xf numFmtId="0" fontId="88" fillId="0" borderId="43" xfId="0" applyFont="1" applyFill="1" applyBorder="1" applyAlignment="1" applyProtection="1">
      <alignment vertical="center"/>
      <protection/>
    </xf>
    <xf numFmtId="0" fontId="82" fillId="0" borderId="0" xfId="0" applyFont="1" applyBorder="1" applyAlignment="1" applyProtection="1">
      <alignment horizontal="center" vertical="center"/>
      <protection/>
    </xf>
    <xf numFmtId="0" fontId="10" fillId="0" borderId="26"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7" fillId="0" borderId="0" xfId="0" applyFont="1" applyFill="1" applyBorder="1" applyAlignment="1" applyProtection="1">
      <alignment vertical="center"/>
      <protection/>
    </xf>
    <xf numFmtId="0" fontId="106" fillId="36" borderId="50" xfId="0" applyFont="1" applyFill="1" applyBorder="1" applyAlignment="1" applyProtection="1">
      <alignment horizontal="center" vertical="center"/>
      <protection/>
    </xf>
    <xf numFmtId="0" fontId="106" fillId="36" borderId="43" xfId="0" applyFont="1" applyFill="1" applyBorder="1" applyAlignment="1" applyProtection="1">
      <alignment horizontal="center" vertical="center"/>
      <protection/>
    </xf>
    <xf numFmtId="0" fontId="106" fillId="36" borderId="44" xfId="0" applyFont="1" applyFill="1" applyBorder="1" applyAlignment="1" applyProtection="1">
      <alignment horizontal="center" vertical="center"/>
      <protection/>
    </xf>
    <xf numFmtId="0" fontId="88" fillId="34" borderId="50" xfId="0" applyFont="1" applyFill="1" applyBorder="1" applyAlignment="1" applyProtection="1">
      <alignment vertical="center"/>
      <protection/>
    </xf>
    <xf numFmtId="0" fontId="88" fillId="34" borderId="43" xfId="0" applyFont="1" applyFill="1" applyBorder="1" applyAlignment="1" applyProtection="1">
      <alignment vertical="center"/>
      <protection/>
    </xf>
    <xf numFmtId="0" fontId="88" fillId="0" borderId="50" xfId="0" applyFont="1" applyBorder="1" applyAlignment="1" applyProtection="1">
      <alignment vertical="center"/>
      <protection/>
    </xf>
    <xf numFmtId="0" fontId="88" fillId="0" borderId="43" xfId="0" applyFont="1" applyBorder="1" applyAlignment="1" applyProtection="1">
      <alignment vertical="center"/>
      <protection/>
    </xf>
    <xf numFmtId="0" fontId="89" fillId="16" borderId="45" xfId="0" applyFont="1" applyFill="1" applyBorder="1" applyAlignment="1" applyProtection="1">
      <alignment horizontal="center"/>
      <protection/>
    </xf>
    <xf numFmtId="0" fontId="89" fillId="16" borderId="0" xfId="0" applyFont="1" applyFill="1" applyBorder="1" applyAlignment="1" applyProtection="1">
      <alignment horizontal="center" vertical="center"/>
      <protection/>
    </xf>
    <xf numFmtId="0" fontId="82" fillId="16" borderId="32" xfId="0" applyFont="1" applyFill="1" applyBorder="1" applyAlignment="1" applyProtection="1">
      <alignment horizontal="center"/>
      <protection/>
    </xf>
    <xf numFmtId="0" fontId="90" fillId="36" borderId="13" xfId="0" applyFont="1" applyFill="1" applyBorder="1" applyAlignment="1" applyProtection="1">
      <alignment horizontal="left" vertical="center"/>
      <protection/>
    </xf>
    <xf numFmtId="0" fontId="90" fillId="36" borderId="14" xfId="0" applyFont="1" applyFill="1" applyBorder="1" applyAlignment="1" applyProtection="1">
      <alignment horizontal="left" vertical="center"/>
      <protection/>
    </xf>
    <xf numFmtId="0" fontId="88" fillId="0" borderId="48" xfId="0" applyFont="1" applyBorder="1" applyAlignment="1" applyProtection="1">
      <alignment horizontal="left" vertical="center"/>
      <protection/>
    </xf>
    <xf numFmtId="0" fontId="88" fillId="0" borderId="42" xfId="0" applyFont="1" applyBorder="1" applyAlignment="1" applyProtection="1">
      <alignment horizontal="left" vertical="center"/>
      <protection/>
    </xf>
    <xf numFmtId="0" fontId="98" fillId="34" borderId="48" xfId="0" applyFont="1" applyFill="1" applyBorder="1" applyAlignment="1" applyProtection="1">
      <alignment horizontal="center" vertical="center"/>
      <protection/>
    </xf>
    <xf numFmtId="0" fontId="98" fillId="34" borderId="42" xfId="0" applyFont="1" applyFill="1" applyBorder="1" applyAlignment="1" applyProtection="1">
      <alignment horizontal="center" vertical="center"/>
      <protection/>
    </xf>
    <xf numFmtId="0" fontId="98" fillId="34" borderId="41" xfId="0" applyFont="1" applyFill="1" applyBorder="1" applyAlignment="1" applyProtection="1">
      <alignment horizontal="center" vertical="center"/>
      <protection/>
    </xf>
    <xf numFmtId="49" fontId="82" fillId="0" borderId="0" xfId="0" applyNumberFormat="1" applyFont="1" applyFill="1" applyBorder="1" applyAlignment="1" applyProtection="1">
      <alignment horizontal="left"/>
      <protection/>
    </xf>
    <xf numFmtId="0" fontId="89" fillId="0" borderId="48" xfId="0" applyFont="1" applyFill="1" applyBorder="1" applyAlignment="1" applyProtection="1">
      <alignment horizontal="right" vertical="center" wrapText="1"/>
      <protection/>
    </xf>
    <xf numFmtId="0" fontId="89" fillId="0" borderId="42" xfId="0" applyFont="1" applyFill="1" applyBorder="1" applyAlignment="1" applyProtection="1">
      <alignment horizontal="right" vertical="center" wrapText="1"/>
      <protection/>
    </xf>
    <xf numFmtId="0" fontId="82" fillId="16" borderId="63" xfId="0" applyFont="1" applyFill="1" applyBorder="1" applyAlignment="1" applyProtection="1">
      <alignment horizontal="center"/>
      <protection/>
    </xf>
    <xf numFmtId="0" fontId="89" fillId="0" borderId="0" xfId="0" applyNumberFormat="1" applyFont="1" applyFill="1" applyBorder="1" applyAlignment="1" applyProtection="1">
      <alignment vertical="center"/>
      <protection/>
    </xf>
    <xf numFmtId="0" fontId="89" fillId="0" borderId="31" xfId="0" applyNumberFormat="1" applyFont="1" applyFill="1" applyBorder="1" applyAlignment="1" applyProtection="1">
      <alignment vertical="center"/>
      <protection/>
    </xf>
    <xf numFmtId="0" fontId="89" fillId="0" borderId="0" xfId="0" applyFont="1" applyBorder="1" applyAlignment="1" applyProtection="1">
      <alignment vertical="center"/>
      <protection/>
    </xf>
    <xf numFmtId="49" fontId="89" fillId="0" borderId="32" xfId="0" applyNumberFormat="1" applyFont="1" applyBorder="1" applyAlignment="1" applyProtection="1">
      <alignment vertical="center"/>
      <protection/>
    </xf>
    <xf numFmtId="49" fontId="89" fillId="0" borderId="36" xfId="0" applyNumberFormat="1" applyFont="1" applyBorder="1" applyAlignment="1" applyProtection="1">
      <alignment vertical="center"/>
      <protection/>
    </xf>
    <xf numFmtId="0" fontId="100" fillId="36" borderId="48" xfId="0" applyFont="1" applyFill="1" applyBorder="1" applyAlignment="1" applyProtection="1">
      <alignment vertical="center"/>
      <protection/>
    </xf>
    <xf numFmtId="0" fontId="100" fillId="36" borderId="42" xfId="0" applyFont="1" applyFill="1" applyBorder="1" applyAlignment="1" applyProtection="1">
      <alignment vertical="center"/>
      <protection/>
    </xf>
    <xf numFmtId="0" fontId="88" fillId="0" borderId="22" xfId="0" applyFont="1" applyFill="1" applyBorder="1" applyAlignment="1" applyProtection="1">
      <alignment vertical="center"/>
      <protection/>
    </xf>
    <xf numFmtId="0" fontId="8" fillId="33" borderId="62"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42" fillId="0" borderId="62" xfId="0" applyFont="1" applyBorder="1" applyAlignment="1" applyProtection="1">
      <alignment/>
      <protection/>
    </xf>
    <xf numFmtId="0" fontId="42" fillId="0" borderId="14" xfId="0" applyFont="1" applyBorder="1" applyAlignment="1" applyProtection="1">
      <alignment/>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42" fillId="0" borderId="62" xfId="0" applyFont="1" applyFill="1" applyBorder="1" applyAlignment="1" applyProtection="1">
      <alignment/>
      <protection/>
    </xf>
    <xf numFmtId="0" fontId="42" fillId="0" borderId="14" xfId="0" applyFont="1" applyFill="1" applyBorder="1" applyAlignment="1" applyProtection="1">
      <alignment/>
      <protection/>
    </xf>
    <xf numFmtId="0" fontId="107" fillId="38" borderId="0" xfId="0" applyFont="1" applyFill="1" applyBorder="1" applyAlignment="1" applyProtection="1">
      <alignment horizontal="left" vertical="center"/>
      <protection/>
    </xf>
    <xf numFmtId="0" fontId="82" fillId="0" borderId="0" xfId="0" applyFont="1" applyAlignment="1" applyProtection="1">
      <alignment horizontal="center" vertical="center"/>
      <protection/>
    </xf>
    <xf numFmtId="0" fontId="8" fillId="33" borderId="62"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8" fillId="33" borderId="47"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right" vertical="center" wrapText="1"/>
      <protection/>
    </xf>
    <xf numFmtId="0" fontId="8" fillId="33" borderId="57" xfId="0" applyFont="1" applyFill="1" applyBorder="1" applyAlignment="1" applyProtection="1">
      <alignment vertical="center" wrapText="1"/>
      <protection locked="0"/>
    </xf>
    <xf numFmtId="0" fontId="8" fillId="33" borderId="51" xfId="0" applyFont="1" applyFill="1" applyBorder="1" applyAlignment="1" applyProtection="1">
      <alignment vertical="center" wrapText="1"/>
      <protection locked="0"/>
    </xf>
    <xf numFmtId="0" fontId="8" fillId="33" borderId="53" xfId="0" applyFont="1" applyFill="1" applyBorder="1" applyAlignment="1" applyProtection="1">
      <alignment vertical="center" wrapText="1"/>
      <protection locked="0"/>
    </xf>
    <xf numFmtId="0" fontId="82" fillId="35" borderId="12" xfId="0" applyFont="1" applyFill="1" applyBorder="1" applyAlignment="1" applyProtection="1">
      <alignment horizontal="left" vertical="center" wrapText="1"/>
      <protection/>
    </xf>
    <xf numFmtId="0" fontId="93" fillId="35" borderId="12" xfId="0" applyFont="1" applyFill="1" applyBorder="1" applyAlignment="1" applyProtection="1">
      <alignment horizontal="left" wrapText="1"/>
      <protection/>
    </xf>
    <xf numFmtId="0" fontId="7" fillId="0" borderId="0" xfId="0" applyFont="1" applyFill="1" applyBorder="1" applyAlignment="1" applyProtection="1">
      <alignment horizontal="left" vertical="center"/>
      <protection/>
    </xf>
    <xf numFmtId="0" fontId="90" fillId="36" borderId="56" xfId="0" applyFont="1" applyFill="1" applyBorder="1" applyAlignment="1" applyProtection="1">
      <alignment vertical="center"/>
      <protection/>
    </xf>
    <xf numFmtId="0" fontId="90" fillId="36" borderId="43" xfId="0" applyFont="1" applyFill="1" applyBorder="1" applyAlignment="1" applyProtection="1">
      <alignment vertical="center"/>
      <protection/>
    </xf>
    <xf numFmtId="0" fontId="8" fillId="33" borderId="34" xfId="0" applyFont="1" applyFill="1" applyBorder="1" applyAlignment="1" applyProtection="1">
      <alignment horizontal="left" vertical="center" wrapText="1"/>
      <protection locked="0"/>
    </xf>
    <xf numFmtId="0" fontId="8" fillId="33" borderId="58"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9" xfId="0" applyFont="1" applyFill="1" applyBorder="1" applyAlignment="1" applyProtection="1">
      <alignment horizontal="left" vertical="center" wrapText="1"/>
      <protection locked="0"/>
    </xf>
    <xf numFmtId="0" fontId="82" fillId="34" borderId="0" xfId="0" applyFont="1" applyFill="1" applyAlignment="1" applyProtection="1">
      <alignment/>
      <protection/>
    </xf>
    <xf numFmtId="0" fontId="105" fillId="34" borderId="64" xfId="53" applyFont="1" applyFill="1" applyBorder="1" applyAlignment="1" applyProtection="1">
      <alignment horizontal="center" vertical="center"/>
      <protection locked="0"/>
    </xf>
    <xf numFmtId="0" fontId="108" fillId="34" borderId="61" xfId="53" applyFont="1" applyFill="1" applyBorder="1" applyAlignment="1" applyProtection="1">
      <alignment horizontal="center" vertical="center"/>
      <protection locked="0"/>
    </xf>
    <xf numFmtId="0" fontId="17" fillId="0" borderId="47" xfId="0" applyFont="1" applyFill="1" applyBorder="1" applyAlignment="1" applyProtection="1">
      <alignment/>
      <protection/>
    </xf>
    <xf numFmtId="0" fontId="17" fillId="0" borderId="37" xfId="0" applyFont="1" applyFill="1" applyBorder="1" applyAlignment="1" applyProtection="1">
      <alignment/>
      <protection/>
    </xf>
    <xf numFmtId="0" fontId="17" fillId="0" borderId="35" xfId="0" applyFont="1" applyFill="1" applyBorder="1" applyAlignment="1" applyProtection="1">
      <alignment/>
      <protection/>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100" fillId="36" borderId="41" xfId="0" applyFont="1" applyFill="1" applyBorder="1" applyAlignment="1" applyProtection="1">
      <alignment vertical="center"/>
      <protection/>
    </xf>
    <xf numFmtId="0" fontId="7" fillId="0" borderId="48"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42" fillId="0" borderId="54" xfId="0" applyFont="1" applyBorder="1" applyAlignment="1" applyProtection="1">
      <alignment horizontal="left"/>
      <protection/>
    </xf>
    <xf numFmtId="0" fontId="42" fillId="0" borderId="45" xfId="0" applyFont="1" applyBorder="1" applyAlignment="1" applyProtection="1">
      <alignment horizontal="left"/>
      <protection/>
    </xf>
    <xf numFmtId="0" fontId="89" fillId="0" borderId="0" xfId="0" applyFont="1" applyFill="1" applyBorder="1" applyAlignment="1" applyProtection="1">
      <alignment horizontal="center" vertical="center"/>
      <protection/>
    </xf>
    <xf numFmtId="0" fontId="42" fillId="0" borderId="47" xfId="0" applyFont="1" applyBorder="1" applyAlignment="1" applyProtection="1">
      <alignment vertical="center"/>
      <protection/>
    </xf>
    <xf numFmtId="0" fontId="42" fillId="0" borderId="37" xfId="0" applyFont="1" applyBorder="1" applyAlignment="1" applyProtection="1">
      <alignment vertical="center"/>
      <protection/>
    </xf>
    <xf numFmtId="0" fontId="8" fillId="33" borderId="57" xfId="0" applyFont="1" applyFill="1" applyBorder="1" applyAlignment="1" applyProtection="1">
      <alignment horizontal="left" vertical="center" wrapText="1"/>
      <protection locked="0"/>
    </xf>
    <xf numFmtId="0" fontId="8" fillId="33" borderId="51" xfId="0" applyFont="1" applyFill="1" applyBorder="1" applyAlignment="1" applyProtection="1">
      <alignment horizontal="left" vertical="center" wrapText="1"/>
      <protection locked="0"/>
    </xf>
    <xf numFmtId="0" fontId="8" fillId="33" borderId="53" xfId="0" applyFont="1" applyFill="1" applyBorder="1" applyAlignment="1" applyProtection="1">
      <alignment horizontal="left" vertical="center" wrapText="1"/>
      <protection locked="0"/>
    </xf>
    <xf numFmtId="0" fontId="8" fillId="33" borderId="62"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49" fontId="82" fillId="34" borderId="0" xfId="0" applyNumberFormat="1" applyFont="1" applyFill="1" applyAlignment="1" applyProtection="1">
      <alignment/>
      <protection/>
    </xf>
    <xf numFmtId="0" fontId="98" fillId="0" borderId="48" xfId="0" applyFont="1" applyFill="1" applyBorder="1" applyAlignment="1" applyProtection="1">
      <alignment horizontal="center" vertical="center"/>
      <protection/>
    </xf>
    <xf numFmtId="0" fontId="98" fillId="0" borderId="42" xfId="0" applyFont="1" applyFill="1" applyBorder="1" applyAlignment="1" applyProtection="1">
      <alignment horizontal="center" vertical="center"/>
      <protection/>
    </xf>
    <xf numFmtId="0" fontId="98" fillId="0" borderId="41" xfId="0" applyFont="1" applyFill="1" applyBorder="1" applyAlignment="1" applyProtection="1">
      <alignment horizontal="center" vertical="center"/>
      <protection/>
    </xf>
    <xf numFmtId="0" fontId="7" fillId="0" borderId="48"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14" fillId="0" borderId="35" xfId="0" applyFont="1" applyFill="1" applyBorder="1" applyAlignment="1">
      <alignment vertical="center" wrapText="1"/>
    </xf>
    <xf numFmtId="0" fontId="14" fillId="0" borderId="38" xfId="0" applyFont="1" applyFill="1" applyBorder="1" applyAlignment="1">
      <alignment vertical="center" wrapText="1"/>
    </xf>
    <xf numFmtId="0" fontId="82" fillId="16" borderId="37" xfId="0" applyFont="1" applyFill="1" applyBorder="1" applyAlignment="1" applyProtection="1">
      <alignment horizontal="center"/>
      <protection/>
    </xf>
    <xf numFmtId="0" fontId="82" fillId="0" borderId="0" xfId="0" applyFont="1" applyFill="1" applyAlignment="1" applyProtection="1">
      <alignment/>
      <protection/>
    </xf>
    <xf numFmtId="0" fontId="109" fillId="36" borderId="38" xfId="0" applyFont="1" applyFill="1" applyBorder="1" applyAlignment="1">
      <alignment vertical="center" wrapText="1"/>
    </xf>
    <xf numFmtId="0" fontId="99" fillId="16" borderId="0" xfId="53" applyFont="1" applyFill="1" applyBorder="1" applyAlignment="1" applyProtection="1">
      <alignment horizontal="center" vertical="center"/>
      <protection/>
    </xf>
    <xf numFmtId="0" fontId="110" fillId="0" borderId="35" xfId="0" applyFont="1" applyBorder="1" applyAlignment="1">
      <alignment vertical="center" wrapText="1"/>
    </xf>
    <xf numFmtId="0" fontId="110" fillId="0" borderId="38" xfId="0" applyFont="1" applyBorder="1" applyAlignment="1">
      <alignment vertical="center" wrapText="1"/>
    </xf>
    <xf numFmtId="49" fontId="82" fillId="0" borderId="0" xfId="0" applyNumberFormat="1" applyFont="1" applyFill="1" applyAlignment="1" applyProtection="1">
      <alignment/>
      <protection/>
    </xf>
    <xf numFmtId="0" fontId="109" fillId="36" borderId="34" xfId="0" applyFont="1" applyFill="1" applyBorder="1" applyAlignment="1">
      <alignment vertical="center" wrapText="1"/>
    </xf>
    <xf numFmtId="0" fontId="109" fillId="36" borderId="37" xfId="0" applyFont="1" applyFill="1" applyBorder="1" applyAlignment="1">
      <alignment vertical="center" wrapText="1"/>
    </xf>
    <xf numFmtId="0" fontId="109" fillId="36" borderId="35" xfId="0" applyFont="1" applyFill="1" applyBorder="1" applyAlignment="1">
      <alignment vertical="center" wrapText="1"/>
    </xf>
    <xf numFmtId="0" fontId="14" fillId="0" borderId="37"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1295400</xdr:colOff>
      <xdr:row>2</xdr:row>
      <xdr:rowOff>85725</xdr:rowOff>
    </xdr:from>
    <xdr:to>
      <xdr:col>9</xdr:col>
      <xdr:colOff>1590675</xdr:colOff>
      <xdr:row>2</xdr:row>
      <xdr:rowOff>885825</xdr:rowOff>
    </xdr:to>
    <xdr:pic>
      <xdr:nvPicPr>
        <xdr:cNvPr id="1" name="Picture 1"/>
        <xdr:cNvPicPr preferRelativeResize="1">
          <a:picLocks noChangeAspect="1"/>
        </xdr:cNvPicPr>
      </xdr:nvPicPr>
      <xdr:blipFill>
        <a:blip r:embed="rId1"/>
        <a:stretch>
          <a:fillRect/>
        </a:stretch>
      </xdr:blipFill>
      <xdr:spPr>
        <a:xfrm>
          <a:off x="1657350" y="485775"/>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organisations/programme-support-organisation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organisations/programme-support-organisation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organisations/programme-support-organisation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organisations/programme-support-organisation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50" t="s">
        <v>22</v>
      </c>
      <c r="N1" s="5"/>
    </row>
    <row r="2" spans="1:14" ht="12" customHeight="1" thickBot="1">
      <c r="A2" s="10"/>
      <c r="B2" s="229"/>
      <c r="C2" s="251"/>
      <c r="D2" s="251"/>
      <c r="E2" s="251"/>
      <c r="F2" s="251"/>
      <c r="G2" s="251"/>
      <c r="H2" s="251"/>
      <c r="I2" s="251"/>
      <c r="J2" s="251"/>
      <c r="K2" s="251"/>
      <c r="L2" s="232"/>
      <c r="M2" s="250"/>
      <c r="N2" s="2"/>
    </row>
    <row r="3" spans="1:14" s="114" customFormat="1" ht="75.75" customHeight="1" thickBot="1">
      <c r="A3" s="10"/>
      <c r="B3" s="230"/>
      <c r="C3" s="199"/>
      <c r="D3" s="200"/>
      <c r="E3" s="200"/>
      <c r="F3" s="200"/>
      <c r="G3" s="200"/>
      <c r="H3" s="200"/>
      <c r="I3" s="200"/>
      <c r="J3" s="200"/>
      <c r="K3" s="201"/>
      <c r="L3" s="233"/>
      <c r="M3" s="185" t="s">
        <v>109</v>
      </c>
      <c r="N3" s="2"/>
    </row>
    <row r="4" spans="1:14" s="114" customFormat="1" ht="12" customHeight="1" thickBot="1">
      <c r="A4" s="10"/>
      <c r="B4" s="230"/>
      <c r="C4" s="209"/>
      <c r="D4" s="209"/>
      <c r="E4" s="209"/>
      <c r="F4" s="209"/>
      <c r="G4" s="209"/>
      <c r="H4" s="209"/>
      <c r="I4" s="209"/>
      <c r="J4" s="209"/>
      <c r="K4" s="209"/>
      <c r="L4" s="233"/>
      <c r="M4" s="150"/>
      <c r="N4" s="2"/>
    </row>
    <row r="5" spans="1:14" ht="50.25" customHeight="1" thickBot="1">
      <c r="A5" s="10"/>
      <c r="B5" s="230"/>
      <c r="C5" s="203" t="s">
        <v>159</v>
      </c>
      <c r="D5" s="204"/>
      <c r="E5" s="204"/>
      <c r="F5" s="204"/>
      <c r="G5" s="204"/>
      <c r="H5" s="205"/>
      <c r="I5" s="143"/>
      <c r="J5" s="153" t="s">
        <v>124</v>
      </c>
      <c r="K5" s="143"/>
      <c r="L5" s="233"/>
      <c r="M5" s="150"/>
      <c r="N5" s="2"/>
    </row>
    <row r="6" spans="1:14" s="114" customFormat="1" ht="12" customHeight="1" thickBot="1">
      <c r="A6" s="10"/>
      <c r="B6" s="230"/>
      <c r="C6" s="202"/>
      <c r="D6" s="202"/>
      <c r="E6" s="202"/>
      <c r="F6" s="202"/>
      <c r="G6" s="202"/>
      <c r="H6" s="202"/>
      <c r="I6" s="202"/>
      <c r="J6" s="202"/>
      <c r="K6" s="202"/>
      <c r="L6" s="233"/>
      <c r="M6" s="185"/>
      <c r="N6" s="2"/>
    </row>
    <row r="7" spans="1:14" ht="30" customHeight="1">
      <c r="A7" s="10"/>
      <c r="B7" s="230"/>
      <c r="C7" s="242" t="s">
        <v>21</v>
      </c>
      <c r="D7" s="243"/>
      <c r="E7" s="243"/>
      <c r="F7" s="243"/>
      <c r="G7" s="243"/>
      <c r="H7" s="243"/>
      <c r="I7" s="243"/>
      <c r="J7" s="243"/>
      <c r="K7" s="244"/>
      <c r="L7" s="233"/>
      <c r="M7" s="150" t="s">
        <v>107</v>
      </c>
      <c r="N7" s="2"/>
    </row>
    <row r="8" spans="1:14" ht="22.5" customHeight="1">
      <c r="A8" s="10"/>
      <c r="B8" s="230"/>
      <c r="C8" s="207" t="s">
        <v>19</v>
      </c>
      <c r="D8" s="208"/>
      <c r="E8" s="252" t="s">
        <v>163</v>
      </c>
      <c r="F8" s="252"/>
      <c r="G8" s="252"/>
      <c r="H8" s="252"/>
      <c r="I8" s="252"/>
      <c r="J8" s="252"/>
      <c r="K8" s="253"/>
      <c r="L8" s="233"/>
      <c r="M8" s="148"/>
      <c r="N8" s="2"/>
    </row>
    <row r="9" spans="1:14" ht="22.5" customHeight="1">
      <c r="A9" s="10"/>
      <c r="B9" s="230"/>
      <c r="C9" s="207" t="s">
        <v>52</v>
      </c>
      <c r="D9" s="208"/>
      <c r="E9" s="43">
        <v>250</v>
      </c>
      <c r="G9" s="189" t="s">
        <v>71</v>
      </c>
      <c r="H9" s="43">
        <v>5000</v>
      </c>
      <c r="I9" s="43"/>
      <c r="J9" s="63"/>
      <c r="K9" s="64"/>
      <c r="L9" s="233"/>
      <c r="M9" s="3"/>
      <c r="N9" s="2"/>
    </row>
    <row r="10" spans="1:14" ht="22.5" customHeight="1" thickBot="1">
      <c r="A10" s="10"/>
      <c r="B10" s="230"/>
      <c r="C10" s="212" t="s">
        <v>53</v>
      </c>
      <c r="D10" s="213"/>
      <c r="E10" s="65">
        <v>0.75</v>
      </c>
      <c r="F10" s="65"/>
      <c r="G10" s="254" t="s">
        <v>158</v>
      </c>
      <c r="H10" s="254"/>
      <c r="I10" s="254"/>
      <c r="J10" s="254"/>
      <c r="K10" s="255"/>
      <c r="L10" s="233"/>
      <c r="M10" s="3"/>
      <c r="N10" s="2"/>
    </row>
    <row r="11" spans="1:14" ht="12" customHeight="1" thickBot="1">
      <c r="A11" s="10"/>
      <c r="B11" s="230"/>
      <c r="C11" s="206"/>
      <c r="D11" s="206"/>
      <c r="E11" s="206"/>
      <c r="F11" s="206"/>
      <c r="G11" s="206"/>
      <c r="H11" s="206"/>
      <c r="I11" s="206"/>
      <c r="J11" s="206"/>
      <c r="K11" s="206"/>
      <c r="L11" s="233"/>
      <c r="M11" s="3"/>
      <c r="N11" s="2"/>
    </row>
    <row r="12" spans="1:14" ht="30" customHeight="1">
      <c r="A12" s="10"/>
      <c r="B12" s="230"/>
      <c r="C12" s="214" t="s">
        <v>20</v>
      </c>
      <c r="D12" s="215"/>
      <c r="E12" s="215"/>
      <c r="F12" s="215"/>
      <c r="G12" s="215"/>
      <c r="H12" s="215"/>
      <c r="I12" s="215"/>
      <c r="J12" s="215"/>
      <c r="K12" s="216"/>
      <c r="L12" s="233"/>
      <c r="M12" s="3"/>
      <c r="N12" s="2"/>
    </row>
    <row r="13" spans="1:14" ht="36" customHeight="1">
      <c r="A13" s="10"/>
      <c r="B13" s="230"/>
      <c r="C13" s="192" t="s">
        <v>36</v>
      </c>
      <c r="D13" s="193"/>
      <c r="E13" s="194" t="s">
        <v>47</v>
      </c>
      <c r="F13" s="194"/>
      <c r="G13" s="194"/>
      <c r="H13" s="194"/>
      <c r="I13" s="194"/>
      <c r="J13" s="194"/>
      <c r="K13" s="195"/>
      <c r="L13" s="233"/>
      <c r="M13" s="3"/>
      <c r="N13" s="2"/>
    </row>
    <row r="14" spans="1:14" ht="36" customHeight="1">
      <c r="A14" s="10"/>
      <c r="B14" s="230"/>
      <c r="C14" s="192" t="s">
        <v>153</v>
      </c>
      <c r="D14" s="193"/>
      <c r="E14" s="210" t="s">
        <v>154</v>
      </c>
      <c r="F14" s="210"/>
      <c r="G14" s="210"/>
      <c r="H14" s="210"/>
      <c r="I14" s="210"/>
      <c r="J14" s="210"/>
      <c r="K14" s="211"/>
      <c r="L14" s="233"/>
      <c r="M14" s="3"/>
      <c r="N14" s="2"/>
    </row>
    <row r="15" spans="1:14" s="114" customFormat="1" ht="36" customHeight="1" hidden="1">
      <c r="A15" s="10"/>
      <c r="B15" s="230"/>
      <c r="C15" s="192" t="s">
        <v>117</v>
      </c>
      <c r="D15" s="193"/>
      <c r="E15" s="210" t="s">
        <v>117</v>
      </c>
      <c r="F15" s="210"/>
      <c r="G15" s="210"/>
      <c r="H15" s="210"/>
      <c r="I15" s="210"/>
      <c r="J15" s="210"/>
      <c r="K15" s="211"/>
      <c r="L15" s="233"/>
      <c r="M15" s="128"/>
      <c r="N15" s="118"/>
    </row>
    <row r="16" spans="1:14" ht="36" customHeight="1">
      <c r="A16" s="10"/>
      <c r="B16" s="230"/>
      <c r="C16" s="192" t="s">
        <v>37</v>
      </c>
      <c r="D16" s="193"/>
      <c r="E16" s="210" t="s">
        <v>69</v>
      </c>
      <c r="F16" s="210"/>
      <c r="G16" s="210"/>
      <c r="H16" s="210"/>
      <c r="I16" s="210"/>
      <c r="J16" s="210"/>
      <c r="K16" s="211"/>
      <c r="L16" s="233"/>
      <c r="M16" s="148"/>
      <c r="N16" s="2"/>
    </row>
    <row r="17" spans="1:14" s="114" customFormat="1" ht="36" customHeight="1">
      <c r="A17" s="10"/>
      <c r="B17" s="230"/>
      <c r="C17" s="192" t="s">
        <v>38</v>
      </c>
      <c r="D17" s="193"/>
      <c r="E17" s="210" t="s">
        <v>155</v>
      </c>
      <c r="F17" s="210"/>
      <c r="G17" s="210"/>
      <c r="H17" s="210"/>
      <c r="I17" s="210"/>
      <c r="J17" s="210"/>
      <c r="K17" s="211"/>
      <c r="L17" s="233"/>
      <c r="M17" s="148"/>
      <c r="N17" s="2"/>
    </row>
    <row r="18" spans="1:14" s="114" customFormat="1" ht="36" customHeight="1">
      <c r="A18" s="10"/>
      <c r="B18" s="230"/>
      <c r="C18" s="192" t="s">
        <v>39</v>
      </c>
      <c r="D18" s="193"/>
      <c r="E18" s="210" t="s">
        <v>156</v>
      </c>
      <c r="F18" s="210"/>
      <c r="G18" s="210"/>
      <c r="H18" s="210"/>
      <c r="I18" s="210"/>
      <c r="J18" s="210"/>
      <c r="K18" s="211"/>
      <c r="L18" s="233"/>
      <c r="M18" s="148"/>
      <c r="N18" s="2"/>
    </row>
    <row r="19" spans="1:14" ht="36" customHeight="1">
      <c r="A19" s="10"/>
      <c r="B19" s="230"/>
      <c r="C19" s="192" t="s">
        <v>40</v>
      </c>
      <c r="D19" s="193"/>
      <c r="E19" s="194" t="s">
        <v>118</v>
      </c>
      <c r="F19" s="194"/>
      <c r="G19" s="194"/>
      <c r="H19" s="194"/>
      <c r="I19" s="194"/>
      <c r="J19" s="194"/>
      <c r="K19" s="195"/>
      <c r="L19" s="233"/>
      <c r="M19" s="148"/>
      <c r="N19" s="2"/>
    </row>
    <row r="20" spans="1:14" ht="36" customHeight="1">
      <c r="A20" s="10"/>
      <c r="B20" s="230"/>
      <c r="C20" s="192" t="s">
        <v>43</v>
      </c>
      <c r="D20" s="193"/>
      <c r="E20" s="210" t="s">
        <v>157</v>
      </c>
      <c r="F20" s="210"/>
      <c r="G20" s="210"/>
      <c r="H20" s="210"/>
      <c r="I20" s="210"/>
      <c r="J20" s="210"/>
      <c r="K20" s="211"/>
      <c r="L20" s="233"/>
      <c r="M20" s="148"/>
      <c r="N20" s="2"/>
    </row>
    <row r="21" spans="1:14" s="98" customFormat="1" ht="36" customHeight="1">
      <c r="A21" s="10"/>
      <c r="B21" s="230"/>
      <c r="C21" s="192" t="s">
        <v>105</v>
      </c>
      <c r="D21" s="193"/>
      <c r="E21" s="210" t="s">
        <v>106</v>
      </c>
      <c r="F21" s="210"/>
      <c r="G21" s="210"/>
      <c r="H21" s="210"/>
      <c r="I21" s="210"/>
      <c r="J21" s="210"/>
      <c r="K21" s="211"/>
      <c r="L21" s="233"/>
      <c r="M21" s="148"/>
      <c r="N21" s="2"/>
    </row>
    <row r="22" spans="1:14" ht="36" customHeight="1" thickBot="1">
      <c r="A22" s="10"/>
      <c r="B22" s="230"/>
      <c r="C22" s="245" t="s">
        <v>42</v>
      </c>
      <c r="D22" s="246"/>
      <c r="E22" s="190" t="s">
        <v>48</v>
      </c>
      <c r="F22" s="190"/>
      <c r="G22" s="190"/>
      <c r="H22" s="190"/>
      <c r="I22" s="190"/>
      <c r="J22" s="190"/>
      <c r="K22" s="191"/>
      <c r="L22" s="233"/>
      <c r="M22" s="148"/>
      <c r="N22" s="2"/>
    </row>
    <row r="23" spans="1:14" ht="36" customHeight="1">
      <c r="A23" s="10"/>
      <c r="B23" s="230"/>
      <c r="C23" s="239"/>
      <c r="D23" s="239"/>
      <c r="E23" s="239"/>
      <c r="F23" s="239"/>
      <c r="G23" s="239"/>
      <c r="H23" s="239"/>
      <c r="I23" s="239"/>
      <c r="J23" s="239"/>
      <c r="K23" s="239"/>
      <c r="L23" s="233"/>
      <c r="M23" s="3"/>
      <c r="N23" s="2"/>
    </row>
    <row r="24" spans="1:14" ht="30" customHeight="1">
      <c r="A24" s="10"/>
      <c r="B24" s="230"/>
      <c r="C24" s="247" t="s">
        <v>31</v>
      </c>
      <c r="D24" s="248"/>
      <c r="E24" s="248"/>
      <c r="F24" s="248"/>
      <c r="G24" s="248"/>
      <c r="H24" s="248"/>
      <c r="I24" s="248"/>
      <c r="J24" s="248"/>
      <c r="K24" s="249"/>
      <c r="L24" s="233"/>
      <c r="M24" s="3"/>
      <c r="N24" s="2"/>
    </row>
    <row r="25" spans="1:14" ht="22.5" customHeight="1">
      <c r="A25" s="10"/>
      <c r="B25" s="230"/>
      <c r="C25" s="22"/>
      <c r="D25" s="23"/>
      <c r="E25" s="23"/>
      <c r="F25" s="23"/>
      <c r="G25" s="23"/>
      <c r="H25" s="23"/>
      <c r="I25" s="23"/>
      <c r="J25" s="23"/>
      <c r="K25" s="24"/>
      <c r="L25" s="233"/>
      <c r="M25" s="3"/>
      <c r="N25" s="2"/>
    </row>
    <row r="26" spans="1:14" ht="22.5" customHeight="1">
      <c r="A26" s="10"/>
      <c r="B26" s="230"/>
      <c r="C26" s="196" t="s">
        <v>8</v>
      </c>
      <c r="D26" s="197"/>
      <c r="E26" s="222"/>
      <c r="F26" s="223"/>
      <c r="G26" s="223"/>
      <c r="H26" s="223"/>
      <c r="I26" s="223"/>
      <c r="J26" s="224"/>
      <c r="K26" s="25"/>
      <c r="L26" s="233"/>
      <c r="M26" s="3"/>
      <c r="N26" s="2"/>
    </row>
    <row r="27" spans="1:14" ht="22.5" customHeight="1">
      <c r="A27" s="10"/>
      <c r="B27" s="230"/>
      <c r="C27" s="86"/>
      <c r="D27" s="37"/>
      <c r="E27" s="33"/>
      <c r="F27" s="37"/>
      <c r="G27" s="26"/>
      <c r="H27" s="36"/>
      <c r="I27" s="36"/>
      <c r="J27" s="36"/>
      <c r="K27" s="25"/>
      <c r="L27" s="233"/>
      <c r="M27" s="3"/>
      <c r="N27" s="2"/>
    </row>
    <row r="28" spans="1:14" ht="22.5" customHeight="1">
      <c r="A28" s="10"/>
      <c r="B28" s="230"/>
      <c r="C28" s="196" t="s">
        <v>70</v>
      </c>
      <c r="D28" s="197"/>
      <c r="E28" s="113" t="s">
        <v>2</v>
      </c>
      <c r="F28" s="186"/>
      <c r="G28" s="198">
        <f>IF(E28="Yes","Your Lead Officer must have confirmed that this project fits within the terms of your RFA","")</f>
      </c>
      <c r="H28" s="198"/>
      <c r="I28" s="198"/>
      <c r="J28" s="198"/>
      <c r="K28" s="187"/>
      <c r="L28" s="233"/>
      <c r="M28" s="9"/>
      <c r="N28" s="2"/>
    </row>
    <row r="29" spans="1:14" ht="22.5" customHeight="1">
      <c r="A29" s="10"/>
      <c r="B29" s="230"/>
      <c r="C29" s="86"/>
      <c r="D29" s="37"/>
      <c r="E29" s="34"/>
      <c r="F29" s="37"/>
      <c r="G29" s="26"/>
      <c r="H29" s="36"/>
      <c r="I29" s="36"/>
      <c r="J29" s="36"/>
      <c r="K29" s="25"/>
      <c r="L29" s="233"/>
      <c r="M29" s="9"/>
      <c r="N29" s="2"/>
    </row>
    <row r="30" spans="1:14" ht="22.5" customHeight="1">
      <c r="A30" s="10"/>
      <c r="B30" s="230"/>
      <c r="C30" s="196" t="s">
        <v>55</v>
      </c>
      <c r="D30" s="197"/>
      <c r="E30" s="222"/>
      <c r="F30" s="223"/>
      <c r="G30" s="223"/>
      <c r="H30" s="223"/>
      <c r="I30" s="223"/>
      <c r="J30" s="224"/>
      <c r="K30" s="25"/>
      <c r="L30" s="233"/>
      <c r="M30" s="40" t="s">
        <v>2</v>
      </c>
      <c r="N30" s="2"/>
    </row>
    <row r="31" spans="1:16" ht="22.5" customHeight="1">
      <c r="A31" s="10"/>
      <c r="B31" s="230"/>
      <c r="C31" s="86"/>
      <c r="D31" s="37"/>
      <c r="E31" s="37"/>
      <c r="F31" s="37"/>
      <c r="G31" s="26"/>
      <c r="H31" s="225"/>
      <c r="I31" s="225"/>
      <c r="J31" s="225"/>
      <c r="K31" s="25"/>
      <c r="L31" s="233"/>
      <c r="M31" s="40" t="s">
        <v>49</v>
      </c>
      <c r="N31" s="2"/>
      <c r="O31" s="140"/>
      <c r="P31" s="140"/>
    </row>
    <row r="32" spans="1:14" ht="22.5" customHeight="1">
      <c r="A32" s="10"/>
      <c r="B32" s="230"/>
      <c r="C32" s="240" t="s">
        <v>0</v>
      </c>
      <c r="D32" s="241"/>
      <c r="E32" s="112">
        <v>0</v>
      </c>
      <c r="F32" s="117"/>
      <c r="G32" s="11"/>
      <c r="H32" s="238">
        <f>IF(E32=0,"",IF(OR(E32&gt;H9,E32&lt;E9),"Please see 'About this grant' at top of page",""))</f>
      </c>
      <c r="I32" s="238"/>
      <c r="J32" s="238"/>
      <c r="K32" s="27"/>
      <c r="L32" s="233"/>
      <c r="M32" s="40" t="s">
        <v>50</v>
      </c>
      <c r="N32" s="2"/>
    </row>
    <row r="33" spans="1:14" ht="22.5" customHeight="1">
      <c r="A33" s="10"/>
      <c r="B33" s="230"/>
      <c r="C33" s="28"/>
      <c r="D33" s="29"/>
      <c r="E33" s="29"/>
      <c r="F33" s="29"/>
      <c r="G33" s="30"/>
      <c r="H33" s="30"/>
      <c r="I33" s="30"/>
      <c r="J33" s="30"/>
      <c r="K33" s="31"/>
      <c r="L33" s="233"/>
      <c r="N33" s="2"/>
    </row>
    <row r="34" spans="1:14" s="89" customFormat="1" ht="19.5" customHeight="1">
      <c r="A34" s="10"/>
      <c r="B34" s="230"/>
      <c r="C34" s="235"/>
      <c r="D34" s="235"/>
      <c r="E34" s="235"/>
      <c r="F34" s="235"/>
      <c r="G34" s="235"/>
      <c r="H34" s="235"/>
      <c r="I34" s="235"/>
      <c r="J34" s="235"/>
      <c r="K34" s="235"/>
      <c r="L34" s="233"/>
      <c r="M34" s="3"/>
      <c r="N34" s="2"/>
    </row>
    <row r="35" spans="1:14" ht="30" customHeight="1">
      <c r="A35" s="10"/>
      <c r="B35" s="230"/>
      <c r="C35" s="228" t="s">
        <v>68</v>
      </c>
      <c r="D35" s="228"/>
      <c r="E35" s="228"/>
      <c r="F35" s="228"/>
      <c r="G35" s="228"/>
      <c r="H35" s="104"/>
      <c r="I35" s="104"/>
      <c r="J35" s="47" t="s">
        <v>10</v>
      </c>
      <c r="K35" s="104"/>
      <c r="L35" s="233"/>
      <c r="M35" s="3"/>
      <c r="N35" s="2"/>
    </row>
    <row r="36" spans="1:14" ht="22.5" customHeight="1" thickBot="1">
      <c r="A36" s="10"/>
      <c r="B36" s="230"/>
      <c r="C36" s="258"/>
      <c r="D36" s="258"/>
      <c r="E36" s="258"/>
      <c r="F36" s="258"/>
      <c r="G36" s="258"/>
      <c r="H36" s="258"/>
      <c r="I36" s="258"/>
      <c r="J36" s="258"/>
      <c r="K36" s="258"/>
      <c r="L36" s="233"/>
      <c r="M36" s="148"/>
      <c r="N36" s="2"/>
    </row>
    <row r="37" spans="1:14" s="114" customFormat="1" ht="30" customHeight="1" thickBot="1" thickTop="1">
      <c r="A37" s="10"/>
      <c r="B37" s="230"/>
      <c r="C37" s="226" t="s">
        <v>34</v>
      </c>
      <c r="D37" s="227"/>
      <c r="E37" s="227"/>
      <c r="F37" s="85"/>
      <c r="G37" s="99">
        <f>Expenditure!L75</f>
        <v>0</v>
      </c>
      <c r="H37" s="102"/>
      <c r="I37" s="102"/>
      <c r="J37" s="93" t="s">
        <v>4</v>
      </c>
      <c r="K37" s="102"/>
      <c r="L37" s="233"/>
      <c r="M37" s="148"/>
      <c r="N37" s="2"/>
    </row>
    <row r="38" spans="1:14" s="114" customFormat="1" ht="22.5" customHeight="1" thickBot="1" thickTop="1">
      <c r="A38" s="10"/>
      <c r="B38" s="230"/>
      <c r="C38" s="137"/>
      <c r="D38" s="137"/>
      <c r="E38" s="137"/>
      <c r="F38" s="137"/>
      <c r="G38" s="137"/>
      <c r="H38" s="137"/>
      <c r="I38" s="137"/>
      <c r="J38" s="137"/>
      <c r="K38" s="137"/>
      <c r="L38" s="233"/>
      <c r="M38" s="148"/>
      <c r="N38" s="2"/>
    </row>
    <row r="39" spans="1:14" ht="30" customHeight="1" thickBot="1" thickTop="1">
      <c r="A39" s="10"/>
      <c r="B39" s="230"/>
      <c r="C39" s="226" t="s">
        <v>33</v>
      </c>
      <c r="D39" s="227"/>
      <c r="E39" s="227"/>
      <c r="F39" s="85"/>
      <c r="G39" s="99">
        <f>Income!K52</f>
        <v>0</v>
      </c>
      <c r="H39" s="102"/>
      <c r="I39" s="102"/>
      <c r="J39" s="93" t="s">
        <v>3</v>
      </c>
      <c r="K39" s="102"/>
      <c r="L39" s="233"/>
      <c r="M39" s="148"/>
      <c r="N39" s="2"/>
    </row>
    <row r="40" spans="1:14" ht="22.5" customHeight="1" thickTop="1">
      <c r="A40" s="10"/>
      <c r="B40" s="230"/>
      <c r="C40" s="221"/>
      <c r="D40" s="221"/>
      <c r="E40" s="221"/>
      <c r="F40" s="221"/>
      <c r="G40" s="221"/>
      <c r="H40" s="221"/>
      <c r="I40" s="221"/>
      <c r="J40" s="221"/>
      <c r="K40" s="221"/>
      <c r="L40" s="233"/>
      <c r="M40" s="148"/>
      <c r="N40" s="2"/>
    </row>
    <row r="41" spans="1:14" ht="30" customHeight="1">
      <c r="A41" s="6"/>
      <c r="B41" s="230"/>
      <c r="C41" s="236" t="s">
        <v>35</v>
      </c>
      <c r="D41" s="237"/>
      <c r="E41" s="237"/>
      <c r="F41" s="84"/>
      <c r="G41" s="99">
        <f>Income!K52-Expenditure!L75</f>
        <v>0</v>
      </c>
      <c r="H41" s="103"/>
      <c r="I41" s="124"/>
      <c r="J41" s="116" t="str">
        <f>IF(G41=0,"Budget balances","Budget doesn't balance yet")</f>
        <v>Budget balances</v>
      </c>
      <c r="K41" s="125"/>
      <c r="L41" s="233"/>
      <c r="M41" s="148"/>
      <c r="N41" s="2"/>
    </row>
    <row r="42" spans="1:14" ht="22.5" customHeight="1">
      <c r="A42" s="6"/>
      <c r="B42" s="230"/>
      <c r="C42" s="218"/>
      <c r="D42" s="218"/>
      <c r="E42" s="218"/>
      <c r="F42" s="218"/>
      <c r="G42" s="218"/>
      <c r="H42" s="218"/>
      <c r="I42" s="218"/>
      <c r="J42" s="218"/>
      <c r="K42" s="218"/>
      <c r="L42" s="233"/>
      <c r="M42" s="148"/>
      <c r="N42" s="2"/>
    </row>
    <row r="43" spans="1:14" ht="30" customHeight="1">
      <c r="A43" s="6"/>
      <c r="B43" s="230"/>
      <c r="C43" s="236" t="s">
        <v>54</v>
      </c>
      <c r="D43" s="237"/>
      <c r="E43" s="237"/>
      <c r="F43" s="84"/>
      <c r="G43" s="82">
        <f>IF(G37=0,0,E32/G37)</f>
        <v>0</v>
      </c>
      <c r="H43" s="102"/>
      <c r="I43" s="102"/>
      <c r="J43" s="116" t="str">
        <f>IF(G43&lt;=E10,"Within maximum percentage","Above maximum percentage")</f>
        <v>Within maximum percentage</v>
      </c>
      <c r="K43" s="123"/>
      <c r="L43" s="233"/>
      <c r="M43" s="188"/>
      <c r="N43" s="2"/>
    </row>
    <row r="44" spans="1:14" ht="12" customHeight="1" thickBot="1">
      <c r="A44" s="6"/>
      <c r="B44" s="230"/>
      <c r="C44" s="219"/>
      <c r="D44" s="219"/>
      <c r="E44" s="219"/>
      <c r="F44" s="219"/>
      <c r="G44" s="219"/>
      <c r="H44" s="219"/>
      <c r="I44" s="219"/>
      <c r="J44" s="219"/>
      <c r="K44" s="219"/>
      <c r="L44" s="233"/>
      <c r="M44" s="148"/>
      <c r="N44" s="2"/>
    </row>
    <row r="45" spans="1:14" ht="30" customHeight="1" hidden="1">
      <c r="A45" s="6"/>
      <c r="B45" s="230"/>
      <c r="C45" s="111"/>
      <c r="D45" s="111"/>
      <c r="E45" s="111"/>
      <c r="F45" s="111"/>
      <c r="G45" s="111"/>
      <c r="H45" s="111"/>
      <c r="I45" s="111"/>
      <c r="J45" s="47" t="s">
        <v>51</v>
      </c>
      <c r="K45" s="1"/>
      <c r="L45" s="233"/>
      <c r="M45" s="150"/>
      <c r="N45" s="2"/>
    </row>
    <row r="46" spans="1:14" ht="12" customHeight="1" hidden="1" thickBot="1">
      <c r="A46" s="6"/>
      <c r="B46" s="230"/>
      <c r="C46" s="220"/>
      <c r="D46" s="220"/>
      <c r="E46" s="220"/>
      <c r="F46" s="220"/>
      <c r="G46" s="220"/>
      <c r="H46" s="220"/>
      <c r="I46" s="220"/>
      <c r="J46" s="220"/>
      <c r="K46" s="220"/>
      <c r="L46" s="233"/>
      <c r="M46" s="148"/>
      <c r="N46" s="2"/>
    </row>
    <row r="47" spans="1:14" ht="30" customHeight="1" thickBot="1" thickTop="1">
      <c r="A47" s="6"/>
      <c r="B47" s="230"/>
      <c r="C47" s="115"/>
      <c r="D47" s="115"/>
      <c r="E47" s="115"/>
      <c r="F47" s="115"/>
      <c r="G47" s="115"/>
      <c r="H47" s="115"/>
      <c r="I47" s="115"/>
      <c r="J47" s="94" t="s">
        <v>7</v>
      </c>
      <c r="K47" s="102"/>
      <c r="L47" s="233"/>
      <c r="M47" s="148"/>
      <c r="N47" s="2"/>
    </row>
    <row r="48" spans="1:14" ht="12" customHeight="1" thickTop="1">
      <c r="A48" s="6"/>
      <c r="B48" s="231"/>
      <c r="C48" s="217"/>
      <c r="D48" s="217"/>
      <c r="E48" s="217"/>
      <c r="F48" s="217"/>
      <c r="G48" s="217"/>
      <c r="H48" s="217"/>
      <c r="I48" s="217"/>
      <c r="J48" s="217"/>
      <c r="K48" s="217"/>
      <c r="L48" s="234"/>
      <c r="M48" s="3"/>
      <c r="N48" s="2"/>
    </row>
    <row r="49" spans="1:14" ht="19.5" customHeight="1">
      <c r="A49" s="10"/>
      <c r="B49" s="10"/>
      <c r="C49" s="10"/>
      <c r="D49" s="10"/>
      <c r="E49" s="10"/>
      <c r="F49" s="10"/>
      <c r="G49" s="10"/>
      <c r="H49" s="10"/>
      <c r="I49" s="10"/>
      <c r="J49" s="10"/>
      <c r="K49" s="10"/>
      <c r="L49" s="10"/>
      <c r="N49" s="2"/>
    </row>
    <row r="50" spans="1:14" ht="19.5" customHeight="1">
      <c r="A50" s="11"/>
      <c r="B50" s="257" t="s">
        <v>164</v>
      </c>
      <c r="C50" s="257"/>
      <c r="D50" s="257" t="str">
        <f>C5</f>
        <v>Project Budget Template - Organisations</v>
      </c>
      <c r="E50" s="257"/>
      <c r="F50" s="257"/>
      <c r="G50" s="257"/>
      <c r="H50" s="256" t="str">
        <f>E8</f>
        <v>Small Grant - Programme Support for Venue and Galleries</v>
      </c>
      <c r="I50" s="256"/>
      <c r="J50" s="256"/>
      <c r="K50" s="256"/>
      <c r="L50" s="256"/>
      <c r="M50" s="32"/>
      <c r="N50" s="14"/>
    </row>
    <row r="51" spans="1:14" ht="21.75" customHeight="1">
      <c r="A51" s="11"/>
      <c r="B51" s="11"/>
      <c r="C51" s="11"/>
      <c r="D51" s="11"/>
      <c r="E51" s="11"/>
      <c r="F51" s="11"/>
      <c r="G51" s="11"/>
      <c r="H51" s="11"/>
      <c r="I51" s="11"/>
      <c r="J51" s="11"/>
      <c r="K51" s="11"/>
      <c r="L51" s="11"/>
      <c r="N51" s="3"/>
    </row>
  </sheetData>
  <sheetProtection password="DF65" sheet="1" objects="1" scenarios="1" selectLockedCells="1"/>
  <protectedRanges>
    <protectedRange sqref="J39" name="Range1"/>
  </protectedRanges>
  <mergeCells count="62">
    <mergeCell ref="H50:L50"/>
    <mergeCell ref="B50:C50"/>
    <mergeCell ref="D50:G50"/>
    <mergeCell ref="E17:K17"/>
    <mergeCell ref="C36:K36"/>
    <mergeCell ref="C21:D21"/>
    <mergeCell ref="E21:K21"/>
    <mergeCell ref="C26:D26"/>
    <mergeCell ref="C41:E41"/>
    <mergeCell ref="C37:E37"/>
    <mergeCell ref="M1:M2"/>
    <mergeCell ref="C15:D15"/>
    <mergeCell ref="C2:K2"/>
    <mergeCell ref="E26:J26"/>
    <mergeCell ref="C14:D14"/>
    <mergeCell ref="E8:K8"/>
    <mergeCell ref="G10:K10"/>
    <mergeCell ref="E13:K13"/>
    <mergeCell ref="B2:B48"/>
    <mergeCell ref="L2:L48"/>
    <mergeCell ref="C34:K34"/>
    <mergeCell ref="C43:E43"/>
    <mergeCell ref="H32:J32"/>
    <mergeCell ref="C18:D18"/>
    <mergeCell ref="C23:K23"/>
    <mergeCell ref="C32:D32"/>
    <mergeCell ref="C8:D8"/>
    <mergeCell ref="C7:K7"/>
    <mergeCell ref="C48:K48"/>
    <mergeCell ref="C42:K42"/>
    <mergeCell ref="C44:K44"/>
    <mergeCell ref="C46:K46"/>
    <mergeCell ref="C40:K40"/>
    <mergeCell ref="E30:J30"/>
    <mergeCell ref="H31:J31"/>
    <mergeCell ref="C39:E39"/>
    <mergeCell ref="C35:G35"/>
    <mergeCell ref="C30:D30"/>
    <mergeCell ref="C17:D17"/>
    <mergeCell ref="E20:K20"/>
    <mergeCell ref="E18:K18"/>
    <mergeCell ref="E14:K14"/>
    <mergeCell ref="C10:D10"/>
    <mergeCell ref="C12:K12"/>
    <mergeCell ref="C13:D13"/>
    <mergeCell ref="E16:K16"/>
    <mergeCell ref="C16:D16"/>
    <mergeCell ref="E15:K15"/>
    <mergeCell ref="C3:K3"/>
    <mergeCell ref="C6:K6"/>
    <mergeCell ref="C5:H5"/>
    <mergeCell ref="C11:K11"/>
    <mergeCell ref="C9:D9"/>
    <mergeCell ref="C4:K4"/>
    <mergeCell ref="E22:K22"/>
    <mergeCell ref="C19:D19"/>
    <mergeCell ref="C20:D20"/>
    <mergeCell ref="E19:K19"/>
    <mergeCell ref="C28:D28"/>
    <mergeCell ref="G28:J28"/>
    <mergeCell ref="C22:D22"/>
    <mergeCell ref="C24:K24"/>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22</v>
      </c>
      <c r="N2" s="17"/>
    </row>
    <row r="3" spans="1:14" ht="12" customHeight="1" thickTop="1">
      <c r="A3" s="5"/>
      <c r="B3" s="5"/>
      <c r="C3" s="5"/>
      <c r="D3" s="5"/>
      <c r="E3" s="5"/>
      <c r="F3" s="5"/>
      <c r="G3" s="5"/>
      <c r="H3" s="5"/>
      <c r="I3" s="5"/>
      <c r="J3" s="5"/>
      <c r="K3" s="5"/>
      <c r="L3" s="5"/>
      <c r="M3" s="69"/>
      <c r="N3" s="2"/>
    </row>
    <row r="4" spans="1:14" ht="12" customHeight="1" thickBot="1">
      <c r="A4" s="2"/>
      <c r="B4" s="229"/>
      <c r="C4" s="251"/>
      <c r="D4" s="251"/>
      <c r="E4" s="251"/>
      <c r="F4" s="251"/>
      <c r="G4" s="251"/>
      <c r="H4" s="251"/>
      <c r="I4" s="251"/>
      <c r="J4" s="251"/>
      <c r="K4" s="251"/>
      <c r="L4" s="232"/>
      <c r="M4" s="70"/>
      <c r="N4" s="2"/>
    </row>
    <row r="5" spans="1:14" ht="36" customHeight="1" thickBot="1">
      <c r="A5" s="2"/>
      <c r="B5" s="230"/>
      <c r="C5" s="308" t="s">
        <v>23</v>
      </c>
      <c r="D5" s="309"/>
      <c r="E5" s="309"/>
      <c r="F5" s="309"/>
      <c r="G5" s="309"/>
      <c r="H5" s="310"/>
      <c r="I5" s="100"/>
      <c r="J5" s="153" t="s">
        <v>124</v>
      </c>
      <c r="K5" s="142"/>
      <c r="L5" s="233"/>
      <c r="M5" s="71"/>
      <c r="N5" s="2"/>
    </row>
    <row r="6" spans="1:14" ht="12" customHeight="1" thickBot="1">
      <c r="A6" s="2"/>
      <c r="B6" s="230"/>
      <c r="C6" s="278"/>
      <c r="D6" s="278"/>
      <c r="E6" s="278"/>
      <c r="F6" s="278"/>
      <c r="G6" s="278"/>
      <c r="H6" s="278"/>
      <c r="I6" s="278"/>
      <c r="J6" s="278"/>
      <c r="K6" s="278"/>
      <c r="L6" s="233"/>
      <c r="M6" s="71"/>
      <c r="N6" s="2"/>
    </row>
    <row r="7" spans="1:14" ht="19.5" customHeight="1">
      <c r="A7" s="2"/>
      <c r="B7" s="230"/>
      <c r="C7" s="42" t="s">
        <v>32</v>
      </c>
      <c r="D7" s="317">
        <f>Balance!E26</f>
        <v>0</v>
      </c>
      <c r="E7" s="317"/>
      <c r="F7" s="97"/>
      <c r="G7" s="97" t="s">
        <v>56</v>
      </c>
      <c r="H7" s="315">
        <f>Balance!E30</f>
        <v>0</v>
      </c>
      <c r="I7" s="315"/>
      <c r="J7" s="315"/>
      <c r="K7" s="316"/>
      <c r="L7" s="233"/>
      <c r="M7" s="71"/>
      <c r="N7" s="2"/>
    </row>
    <row r="8" spans="1:14" ht="19.5" customHeight="1" thickBot="1">
      <c r="A8" s="2"/>
      <c r="B8" s="230"/>
      <c r="C8" s="42" t="s">
        <v>18</v>
      </c>
      <c r="D8" s="110">
        <f>Balance!E32</f>
        <v>0</v>
      </c>
      <c r="F8" s="97"/>
      <c r="G8" s="97" t="s">
        <v>17</v>
      </c>
      <c r="H8" s="318" t="str">
        <f>Balance!E8</f>
        <v>Small Grant - Programme Support for Venue and Galleries</v>
      </c>
      <c r="I8" s="318"/>
      <c r="J8" s="318"/>
      <c r="K8" s="319"/>
      <c r="L8" s="233"/>
      <c r="M8" s="71"/>
      <c r="N8" s="2"/>
    </row>
    <row r="9" spans="1:14" ht="12" customHeight="1">
      <c r="A9" s="2"/>
      <c r="B9" s="230"/>
      <c r="C9" s="301"/>
      <c r="D9" s="301"/>
      <c r="E9" s="301"/>
      <c r="F9" s="301"/>
      <c r="G9" s="301"/>
      <c r="H9" s="301"/>
      <c r="I9" s="301"/>
      <c r="J9" s="301"/>
      <c r="K9" s="301"/>
      <c r="L9" s="233"/>
      <c r="M9" s="71"/>
      <c r="N9" s="2"/>
    </row>
    <row r="10" spans="1:14" ht="22.5" customHeight="1">
      <c r="A10" s="2"/>
      <c r="B10" s="230"/>
      <c r="C10" s="208" t="s">
        <v>102</v>
      </c>
      <c r="D10" s="208"/>
      <c r="E10" s="119">
        <v>0.1</v>
      </c>
      <c r="F10" s="101"/>
      <c r="G10" s="46" t="s">
        <v>57</v>
      </c>
      <c r="H10" s="41">
        <f>IF(K50=0,0,SUM(K50/K52))</f>
        <v>0</v>
      </c>
      <c r="I10" s="184"/>
      <c r="J10" s="290" t="str">
        <f>IF(K50=0,"Within the limit",IF((K50/K52)&lt;=E10,"Within the limit","Above the limit"))</f>
        <v>Within the limit</v>
      </c>
      <c r="K10" s="290"/>
      <c r="L10" s="233"/>
      <c r="M10" s="71"/>
      <c r="N10" s="2"/>
    </row>
    <row r="11" spans="1:14" ht="12" customHeight="1">
      <c r="A11" s="2"/>
      <c r="B11" s="230"/>
      <c r="C11" s="302"/>
      <c r="D11" s="302"/>
      <c r="E11" s="302"/>
      <c r="F11" s="302"/>
      <c r="G11" s="302"/>
      <c r="H11" s="302"/>
      <c r="I11" s="302"/>
      <c r="J11" s="302"/>
      <c r="K11" s="302"/>
      <c r="L11" s="233"/>
      <c r="M11" s="71"/>
      <c r="N11" s="2"/>
    </row>
    <row r="12" spans="1:14" ht="22.5" customHeight="1">
      <c r="A12" s="2"/>
      <c r="B12" s="230"/>
      <c r="C12" s="293" t="s">
        <v>152</v>
      </c>
      <c r="D12" s="293"/>
      <c r="E12" s="293"/>
      <c r="F12" s="293"/>
      <c r="G12" s="293"/>
      <c r="H12" s="293"/>
      <c r="I12" s="162"/>
      <c r="J12" s="290" t="str">
        <f>IF(SUMIF(C55:C75,M55,K55:K75)&gt;0,"Additional income heading not selected","All relevant headings selected")</f>
        <v>All relevant headings selected</v>
      </c>
      <c r="K12" s="290"/>
      <c r="L12" s="233"/>
      <c r="M12" s="71"/>
      <c r="N12" s="2"/>
    </row>
    <row r="13" spans="1:14" ht="12" customHeight="1" thickBot="1">
      <c r="A13" s="2"/>
      <c r="B13" s="230"/>
      <c r="C13" s="303"/>
      <c r="D13" s="303"/>
      <c r="E13" s="303"/>
      <c r="F13" s="303"/>
      <c r="G13" s="303"/>
      <c r="H13" s="303"/>
      <c r="I13" s="303"/>
      <c r="J13" s="303"/>
      <c r="K13" s="303"/>
      <c r="L13" s="233"/>
      <c r="M13" s="71"/>
      <c r="N13" s="2"/>
    </row>
    <row r="14" spans="1:14" ht="36" customHeight="1">
      <c r="A14" s="2"/>
      <c r="B14" s="230"/>
      <c r="C14" s="294" t="s">
        <v>83</v>
      </c>
      <c r="D14" s="295"/>
      <c r="E14" s="295"/>
      <c r="F14" s="295"/>
      <c r="G14" s="295"/>
      <c r="H14" s="295"/>
      <c r="I14" s="295"/>
      <c r="J14" s="295"/>
      <c r="K14" s="296"/>
      <c r="L14" s="233"/>
      <c r="M14" s="71"/>
      <c r="N14" s="2"/>
    </row>
    <row r="15" spans="1:14" ht="22.5" customHeight="1" thickBot="1">
      <c r="A15" s="2"/>
      <c r="B15" s="230"/>
      <c r="C15" s="291" t="s">
        <v>113</v>
      </c>
      <c r="D15" s="292"/>
      <c r="E15" s="292"/>
      <c r="F15" s="292"/>
      <c r="G15" s="292"/>
      <c r="H15" s="292"/>
      <c r="I15" s="292"/>
      <c r="J15" s="292"/>
      <c r="K15" s="50">
        <f>Balance!E32</f>
        <v>0</v>
      </c>
      <c r="L15" s="233"/>
      <c r="M15" s="71"/>
      <c r="N15" s="2"/>
    </row>
    <row r="16" spans="1:14" ht="22.5" customHeight="1" thickBot="1">
      <c r="A16" s="2"/>
      <c r="B16" s="230"/>
      <c r="C16" s="306" t="s">
        <v>72</v>
      </c>
      <c r="D16" s="307"/>
      <c r="E16" s="307"/>
      <c r="F16" s="307"/>
      <c r="G16" s="307"/>
      <c r="H16" s="307"/>
      <c r="I16" s="307"/>
      <c r="J16" s="307"/>
      <c r="K16" s="66">
        <v>0</v>
      </c>
      <c r="L16" s="233"/>
      <c r="M16" s="71"/>
      <c r="N16" s="2"/>
    </row>
    <row r="17" spans="1:14" ht="22.5" customHeight="1">
      <c r="A17" s="2"/>
      <c r="B17" s="230"/>
      <c r="C17" s="297" t="s">
        <v>13</v>
      </c>
      <c r="D17" s="298"/>
      <c r="E17" s="298"/>
      <c r="F17" s="298"/>
      <c r="G17" s="298"/>
      <c r="H17" s="298"/>
      <c r="I17" s="298"/>
      <c r="J17" s="298"/>
      <c r="K17" s="51"/>
      <c r="L17" s="233"/>
      <c r="M17" s="71"/>
      <c r="N17" s="2"/>
    </row>
    <row r="18" spans="1:14" ht="22.5" customHeight="1">
      <c r="A18" s="2"/>
      <c r="B18" s="230"/>
      <c r="C18" s="279"/>
      <c r="D18" s="280"/>
      <c r="E18" s="280"/>
      <c r="F18" s="280"/>
      <c r="G18" s="280"/>
      <c r="H18" s="280"/>
      <c r="I18" s="280"/>
      <c r="J18" s="281"/>
      <c r="K18" s="52">
        <v>0</v>
      </c>
      <c r="L18" s="233"/>
      <c r="M18" s="71"/>
      <c r="N18" s="2"/>
    </row>
    <row r="19" spans="1:14" ht="22.5" customHeight="1">
      <c r="A19" s="2"/>
      <c r="B19" s="230"/>
      <c r="C19" s="268"/>
      <c r="D19" s="262"/>
      <c r="E19" s="262"/>
      <c r="F19" s="262"/>
      <c r="G19" s="262"/>
      <c r="H19" s="262"/>
      <c r="I19" s="262"/>
      <c r="J19" s="263"/>
      <c r="K19" s="52">
        <v>0</v>
      </c>
      <c r="L19" s="233"/>
      <c r="M19" s="71"/>
      <c r="N19" s="2"/>
    </row>
    <row r="20" spans="1:14" ht="22.5" customHeight="1">
      <c r="A20" s="2"/>
      <c r="B20" s="230"/>
      <c r="C20" s="268"/>
      <c r="D20" s="262"/>
      <c r="E20" s="262"/>
      <c r="F20" s="262"/>
      <c r="G20" s="262"/>
      <c r="H20" s="262"/>
      <c r="I20" s="262"/>
      <c r="J20" s="263"/>
      <c r="K20" s="52">
        <v>0</v>
      </c>
      <c r="L20" s="233"/>
      <c r="M20" s="71"/>
      <c r="N20" s="2"/>
    </row>
    <row r="21" spans="1:14" ht="22.5" customHeight="1">
      <c r="A21" s="2"/>
      <c r="B21" s="230"/>
      <c r="C21" s="268"/>
      <c r="D21" s="262"/>
      <c r="E21" s="262"/>
      <c r="F21" s="262"/>
      <c r="G21" s="262"/>
      <c r="H21" s="262"/>
      <c r="I21" s="262"/>
      <c r="J21" s="263"/>
      <c r="K21" s="52">
        <v>0</v>
      </c>
      <c r="L21" s="233"/>
      <c r="M21" s="71"/>
      <c r="N21" s="2"/>
    </row>
    <row r="22" spans="1:14" ht="22.5" customHeight="1">
      <c r="A22" s="2"/>
      <c r="B22" s="230"/>
      <c r="C22" s="268"/>
      <c r="D22" s="262"/>
      <c r="E22" s="262"/>
      <c r="F22" s="262"/>
      <c r="G22" s="262"/>
      <c r="H22" s="262"/>
      <c r="I22" s="262"/>
      <c r="J22" s="263"/>
      <c r="K22" s="52">
        <v>0</v>
      </c>
      <c r="L22" s="233"/>
      <c r="M22" s="71"/>
      <c r="N22" s="2"/>
    </row>
    <row r="23" spans="1:14" ht="22.5" customHeight="1">
      <c r="A23" s="2"/>
      <c r="B23" s="230"/>
      <c r="C23" s="268"/>
      <c r="D23" s="262"/>
      <c r="E23" s="262"/>
      <c r="F23" s="262"/>
      <c r="G23" s="262"/>
      <c r="H23" s="262"/>
      <c r="I23" s="262"/>
      <c r="J23" s="263"/>
      <c r="K23" s="52">
        <v>0</v>
      </c>
      <c r="L23" s="233"/>
      <c r="M23" s="71"/>
      <c r="N23" s="2"/>
    </row>
    <row r="24" spans="1:14" ht="22.5" customHeight="1">
      <c r="A24" s="2"/>
      <c r="B24" s="230"/>
      <c r="C24" s="268"/>
      <c r="D24" s="262"/>
      <c r="E24" s="262"/>
      <c r="F24" s="262"/>
      <c r="G24" s="262"/>
      <c r="H24" s="262"/>
      <c r="I24" s="262"/>
      <c r="J24" s="263"/>
      <c r="K24" s="52">
        <v>0</v>
      </c>
      <c r="L24" s="233"/>
      <c r="M24" s="71"/>
      <c r="N24" s="2"/>
    </row>
    <row r="25" spans="1:14" ht="22.5" customHeight="1">
      <c r="A25" s="2"/>
      <c r="B25" s="230"/>
      <c r="C25" s="269"/>
      <c r="D25" s="270"/>
      <c r="E25" s="270"/>
      <c r="F25" s="270"/>
      <c r="G25" s="270"/>
      <c r="H25" s="270"/>
      <c r="I25" s="270"/>
      <c r="J25" s="271"/>
      <c r="K25" s="53">
        <v>0</v>
      </c>
      <c r="L25" s="233"/>
      <c r="M25" s="71"/>
      <c r="N25" s="2"/>
    </row>
    <row r="26" spans="1:14" ht="22.5" customHeight="1" thickBot="1">
      <c r="A26" s="2"/>
      <c r="B26" s="230"/>
      <c r="C26" s="54"/>
      <c r="D26" s="39"/>
      <c r="E26" s="275" t="s">
        <v>58</v>
      </c>
      <c r="F26" s="275"/>
      <c r="G26" s="275"/>
      <c r="H26" s="275"/>
      <c r="I26" s="275"/>
      <c r="J26" s="275"/>
      <c r="K26" s="49">
        <f>SUM(K18:K25)+SUMIF(C55:C75,M56,K55:K75)</f>
        <v>0</v>
      </c>
      <c r="L26" s="233"/>
      <c r="M26" s="71"/>
      <c r="N26" s="2"/>
    </row>
    <row r="27" spans="1:14" ht="22.5" customHeight="1">
      <c r="A27" s="2"/>
      <c r="B27" s="230"/>
      <c r="C27" s="288" t="s">
        <v>14</v>
      </c>
      <c r="D27" s="289"/>
      <c r="E27" s="289"/>
      <c r="F27" s="289"/>
      <c r="G27" s="289"/>
      <c r="H27" s="289"/>
      <c r="I27" s="289"/>
      <c r="J27" s="289"/>
      <c r="K27" s="55"/>
      <c r="L27" s="233"/>
      <c r="M27" s="71"/>
      <c r="N27" s="2"/>
    </row>
    <row r="28" spans="1:16" ht="22.5" customHeight="1">
      <c r="A28" s="2"/>
      <c r="B28" s="230"/>
      <c r="C28" s="282"/>
      <c r="D28" s="283"/>
      <c r="E28" s="283"/>
      <c r="F28" s="283"/>
      <c r="G28" s="284"/>
      <c r="H28" s="259">
        <f aca="true" t="shared" si="0" ref="H28:H33">IF(K28&gt;0,"Is this confirmed in writing?","")</f>
      </c>
      <c r="I28" s="260"/>
      <c r="J28" s="91" t="s">
        <v>2</v>
      </c>
      <c r="K28" s="52">
        <v>0</v>
      </c>
      <c r="L28" s="233"/>
      <c r="M28" s="77" t="s">
        <v>2</v>
      </c>
      <c r="N28" s="2"/>
      <c r="P28" s="4">
        <f>IF(K28&gt;0,"Is this confirmed in writing?","")</f>
      </c>
    </row>
    <row r="29" spans="1:14" ht="22.5" customHeight="1">
      <c r="A29" s="2"/>
      <c r="B29" s="230"/>
      <c r="C29" s="282"/>
      <c r="D29" s="283"/>
      <c r="E29" s="283"/>
      <c r="F29" s="283"/>
      <c r="G29" s="284"/>
      <c r="H29" s="259">
        <f t="shared" si="0"/>
      </c>
      <c r="I29" s="260"/>
      <c r="J29" s="91" t="s">
        <v>2</v>
      </c>
      <c r="K29" s="52">
        <v>0</v>
      </c>
      <c r="L29" s="233"/>
      <c r="M29" s="77" t="s">
        <v>49</v>
      </c>
      <c r="N29" s="2"/>
    </row>
    <row r="30" spans="1:14" ht="22.5" customHeight="1">
      <c r="A30" s="2"/>
      <c r="B30" s="230"/>
      <c r="C30" s="282"/>
      <c r="D30" s="283"/>
      <c r="E30" s="283"/>
      <c r="F30" s="283"/>
      <c r="G30" s="284"/>
      <c r="H30" s="259">
        <f t="shared" si="0"/>
      </c>
      <c r="I30" s="260"/>
      <c r="J30" s="91" t="s">
        <v>2</v>
      </c>
      <c r="K30" s="52">
        <v>0</v>
      </c>
      <c r="L30" s="233"/>
      <c r="M30" s="77" t="s">
        <v>50</v>
      </c>
      <c r="N30" s="2"/>
    </row>
    <row r="31" spans="1:14" ht="22.5" customHeight="1">
      <c r="A31" s="2"/>
      <c r="B31" s="230"/>
      <c r="C31" s="282"/>
      <c r="D31" s="283"/>
      <c r="E31" s="283"/>
      <c r="F31" s="283"/>
      <c r="G31" s="284"/>
      <c r="H31" s="259">
        <f t="shared" si="0"/>
      </c>
      <c r="I31" s="260"/>
      <c r="J31" s="91" t="s">
        <v>2</v>
      </c>
      <c r="K31" s="52">
        <v>0</v>
      </c>
      <c r="L31" s="233"/>
      <c r="M31" s="71"/>
      <c r="N31" s="2"/>
    </row>
    <row r="32" spans="1:14" ht="22.5" customHeight="1">
      <c r="A32" s="2"/>
      <c r="B32" s="230"/>
      <c r="C32" s="282"/>
      <c r="D32" s="283"/>
      <c r="E32" s="283"/>
      <c r="F32" s="283"/>
      <c r="G32" s="284"/>
      <c r="H32" s="259">
        <f t="shared" si="0"/>
      </c>
      <c r="I32" s="260"/>
      <c r="J32" s="91" t="s">
        <v>2</v>
      </c>
      <c r="K32" s="52">
        <v>0</v>
      </c>
      <c r="L32" s="233"/>
      <c r="M32" s="71"/>
      <c r="N32" s="2"/>
    </row>
    <row r="33" spans="1:14" ht="22.5" customHeight="1">
      <c r="A33" s="2"/>
      <c r="B33" s="230"/>
      <c r="C33" s="282"/>
      <c r="D33" s="283"/>
      <c r="E33" s="283"/>
      <c r="F33" s="283"/>
      <c r="G33" s="284"/>
      <c r="H33" s="259">
        <f t="shared" si="0"/>
      </c>
      <c r="I33" s="260"/>
      <c r="J33" s="91" t="s">
        <v>2</v>
      </c>
      <c r="K33" s="53">
        <v>0</v>
      </c>
      <c r="L33" s="233"/>
      <c r="M33" s="71"/>
      <c r="N33" s="2"/>
    </row>
    <row r="34" spans="1:14" ht="22.5" customHeight="1" thickBot="1">
      <c r="A34" s="2"/>
      <c r="B34" s="230"/>
      <c r="C34" s="56"/>
      <c r="D34" s="38"/>
      <c r="E34" s="264" t="s">
        <v>59</v>
      </c>
      <c r="F34" s="264"/>
      <c r="G34" s="264"/>
      <c r="H34" s="264"/>
      <c r="I34" s="264"/>
      <c r="J34" s="264"/>
      <c r="K34" s="49">
        <f>SUM(K28:K33)+SUMIF(C55:C75,M57,K55:K75)</f>
        <v>0</v>
      </c>
      <c r="L34" s="233"/>
      <c r="M34" s="71"/>
      <c r="N34" s="2"/>
    </row>
    <row r="35" spans="1:14" ht="22.5" customHeight="1">
      <c r="A35" s="2"/>
      <c r="B35" s="230"/>
      <c r="C35" s="299" t="s">
        <v>15</v>
      </c>
      <c r="D35" s="300"/>
      <c r="E35" s="300"/>
      <c r="F35" s="300"/>
      <c r="G35" s="300"/>
      <c r="H35" s="300"/>
      <c r="I35" s="300"/>
      <c r="J35" s="300"/>
      <c r="K35" s="57"/>
      <c r="L35" s="233"/>
      <c r="M35" s="71"/>
      <c r="N35" s="2"/>
    </row>
    <row r="36" spans="1:14" ht="22.5" customHeight="1">
      <c r="A36" s="2"/>
      <c r="B36" s="230"/>
      <c r="C36" s="282"/>
      <c r="D36" s="283"/>
      <c r="E36" s="283"/>
      <c r="F36" s="283"/>
      <c r="G36" s="284"/>
      <c r="H36" s="259">
        <f aca="true" t="shared" si="1" ref="H36:H41">IF(K36&gt;0,"Is this confirmed in writing?","")</f>
      </c>
      <c r="I36" s="260"/>
      <c r="J36" s="91" t="s">
        <v>2</v>
      </c>
      <c r="K36" s="52">
        <v>0</v>
      </c>
      <c r="L36" s="233"/>
      <c r="M36" s="71"/>
      <c r="N36" s="2"/>
    </row>
    <row r="37" spans="1:14" ht="22.5" customHeight="1">
      <c r="A37" s="2"/>
      <c r="B37" s="230"/>
      <c r="C37" s="282"/>
      <c r="D37" s="283"/>
      <c r="E37" s="283"/>
      <c r="F37" s="283"/>
      <c r="G37" s="284"/>
      <c r="H37" s="259">
        <f t="shared" si="1"/>
      </c>
      <c r="I37" s="260"/>
      <c r="J37" s="91" t="s">
        <v>2</v>
      </c>
      <c r="K37" s="52"/>
      <c r="L37" s="233"/>
      <c r="M37" s="71"/>
      <c r="N37" s="2"/>
    </row>
    <row r="38" spans="1:14" ht="22.5" customHeight="1">
      <c r="A38" s="2"/>
      <c r="B38" s="230"/>
      <c r="C38" s="282"/>
      <c r="D38" s="283"/>
      <c r="E38" s="283"/>
      <c r="F38" s="283"/>
      <c r="G38" s="284"/>
      <c r="H38" s="259">
        <f t="shared" si="1"/>
      </c>
      <c r="I38" s="260"/>
      <c r="J38" s="91" t="s">
        <v>2</v>
      </c>
      <c r="K38" s="52">
        <v>0</v>
      </c>
      <c r="L38" s="233"/>
      <c r="M38" s="71"/>
      <c r="N38" s="2"/>
    </row>
    <row r="39" spans="1:14" ht="22.5" customHeight="1">
      <c r="A39" s="2"/>
      <c r="B39" s="230"/>
      <c r="C39" s="282"/>
      <c r="D39" s="283"/>
      <c r="E39" s="283"/>
      <c r="F39" s="283"/>
      <c r="G39" s="284"/>
      <c r="H39" s="259">
        <f t="shared" si="1"/>
      </c>
      <c r="I39" s="260"/>
      <c r="J39" s="91" t="s">
        <v>2</v>
      </c>
      <c r="K39" s="52">
        <v>0</v>
      </c>
      <c r="L39" s="233"/>
      <c r="M39" s="71"/>
      <c r="N39" s="2"/>
    </row>
    <row r="40" spans="1:14" ht="22.5" customHeight="1">
      <c r="A40" s="2"/>
      <c r="B40" s="230"/>
      <c r="C40" s="282"/>
      <c r="D40" s="283"/>
      <c r="E40" s="283"/>
      <c r="F40" s="283"/>
      <c r="G40" s="284"/>
      <c r="H40" s="259">
        <f t="shared" si="1"/>
      </c>
      <c r="I40" s="260"/>
      <c r="J40" s="91" t="s">
        <v>2</v>
      </c>
      <c r="K40" s="52">
        <v>0</v>
      </c>
      <c r="L40" s="233"/>
      <c r="M40" s="71"/>
      <c r="N40" s="2"/>
    </row>
    <row r="41" spans="1:14" ht="22.5" customHeight="1">
      <c r="A41" s="2"/>
      <c r="B41" s="230"/>
      <c r="C41" s="282"/>
      <c r="D41" s="283"/>
      <c r="E41" s="283"/>
      <c r="F41" s="283"/>
      <c r="G41" s="284"/>
      <c r="H41" s="259">
        <f t="shared" si="1"/>
      </c>
      <c r="I41" s="260"/>
      <c r="J41" s="91" t="s">
        <v>2</v>
      </c>
      <c r="K41" s="53">
        <v>0</v>
      </c>
      <c r="L41" s="233"/>
      <c r="M41" s="71"/>
      <c r="N41" s="2"/>
    </row>
    <row r="42" spans="1:14" ht="22.5" customHeight="1" thickBot="1">
      <c r="A42" s="2"/>
      <c r="B42" s="230"/>
      <c r="C42" s="56"/>
      <c r="D42" s="38"/>
      <c r="E42" s="264" t="s">
        <v>60</v>
      </c>
      <c r="F42" s="264"/>
      <c r="G42" s="264"/>
      <c r="H42" s="264"/>
      <c r="I42" s="264"/>
      <c r="J42" s="264"/>
      <c r="K42" s="49">
        <f>SUM(K36:K41)+SUMIF(C55:C75,M58,K55:K75)</f>
        <v>0</v>
      </c>
      <c r="L42" s="233"/>
      <c r="M42" s="71"/>
      <c r="N42" s="2"/>
    </row>
    <row r="43" spans="1:14" ht="22.5" customHeight="1">
      <c r="A43" s="2"/>
      <c r="B43" s="230"/>
      <c r="C43" s="288" t="s">
        <v>112</v>
      </c>
      <c r="D43" s="289"/>
      <c r="E43" s="289"/>
      <c r="F43" s="289"/>
      <c r="G43" s="289"/>
      <c r="H43" s="289"/>
      <c r="I43" s="289"/>
      <c r="J43" s="289"/>
      <c r="K43" s="322"/>
      <c r="L43" s="233"/>
      <c r="M43" s="71"/>
      <c r="N43" s="2"/>
    </row>
    <row r="44" spans="1:14" ht="22.5" customHeight="1">
      <c r="A44" s="2"/>
      <c r="B44" s="230"/>
      <c r="C44" s="282"/>
      <c r="D44" s="283"/>
      <c r="E44" s="283"/>
      <c r="F44" s="283"/>
      <c r="G44" s="284"/>
      <c r="H44" s="259">
        <f aca="true" t="shared" si="2" ref="H44:H49">IF(K44&gt;0,"Is this confirmed in writing?","")</f>
      </c>
      <c r="I44" s="260"/>
      <c r="J44" s="91" t="s">
        <v>2</v>
      </c>
      <c r="K44" s="52">
        <v>0</v>
      </c>
      <c r="L44" s="233"/>
      <c r="M44" s="71"/>
      <c r="N44" s="2"/>
    </row>
    <row r="45" spans="1:14" ht="22.5" customHeight="1">
      <c r="A45" s="2"/>
      <c r="B45" s="230"/>
      <c r="C45" s="282"/>
      <c r="D45" s="283"/>
      <c r="E45" s="283"/>
      <c r="F45" s="283"/>
      <c r="G45" s="284"/>
      <c r="H45" s="259">
        <f t="shared" si="2"/>
      </c>
      <c r="I45" s="260"/>
      <c r="J45" s="91" t="s">
        <v>2</v>
      </c>
      <c r="K45" s="52">
        <v>0</v>
      </c>
      <c r="L45" s="233"/>
      <c r="M45" s="71"/>
      <c r="N45" s="2"/>
    </row>
    <row r="46" spans="1:14" ht="22.5" customHeight="1">
      <c r="A46" s="2"/>
      <c r="B46" s="230"/>
      <c r="C46" s="282"/>
      <c r="D46" s="283"/>
      <c r="E46" s="283"/>
      <c r="F46" s="283"/>
      <c r="G46" s="284"/>
      <c r="H46" s="259">
        <f t="shared" si="2"/>
      </c>
      <c r="I46" s="260"/>
      <c r="J46" s="91" t="s">
        <v>2</v>
      </c>
      <c r="K46" s="52">
        <v>0</v>
      </c>
      <c r="L46" s="233"/>
      <c r="M46" s="71"/>
      <c r="N46" s="2"/>
    </row>
    <row r="47" spans="1:14" ht="22.5" customHeight="1">
      <c r="A47" s="2"/>
      <c r="B47" s="230"/>
      <c r="C47" s="282"/>
      <c r="D47" s="283"/>
      <c r="E47" s="283"/>
      <c r="F47" s="283"/>
      <c r="G47" s="284"/>
      <c r="H47" s="259">
        <f t="shared" si="2"/>
      </c>
      <c r="I47" s="260"/>
      <c r="J47" s="91" t="s">
        <v>2</v>
      </c>
      <c r="K47" s="52">
        <v>0</v>
      </c>
      <c r="L47" s="233"/>
      <c r="M47" s="71"/>
      <c r="N47" s="2"/>
    </row>
    <row r="48" spans="1:14" ht="22.5" customHeight="1">
      <c r="A48" s="2"/>
      <c r="B48" s="230"/>
      <c r="C48" s="282"/>
      <c r="D48" s="283"/>
      <c r="E48" s="283"/>
      <c r="F48" s="283"/>
      <c r="G48" s="284"/>
      <c r="H48" s="259">
        <f t="shared" si="2"/>
      </c>
      <c r="I48" s="260"/>
      <c r="J48" s="91" t="s">
        <v>2</v>
      </c>
      <c r="K48" s="52">
        <v>0</v>
      </c>
      <c r="L48" s="233"/>
      <c r="M48" s="71"/>
      <c r="N48" s="2"/>
    </row>
    <row r="49" spans="1:14" ht="22.5" customHeight="1">
      <c r="A49" s="2"/>
      <c r="B49" s="230"/>
      <c r="C49" s="282"/>
      <c r="D49" s="283"/>
      <c r="E49" s="283"/>
      <c r="F49" s="283"/>
      <c r="G49" s="284"/>
      <c r="H49" s="259">
        <f t="shared" si="2"/>
      </c>
      <c r="I49" s="260"/>
      <c r="J49" s="91" t="s">
        <v>2</v>
      </c>
      <c r="K49" s="53">
        <v>0</v>
      </c>
      <c r="L49" s="233"/>
      <c r="M49" s="71"/>
      <c r="N49" s="2"/>
    </row>
    <row r="50" spans="1:14" ht="22.5" customHeight="1" thickBot="1">
      <c r="A50" s="2"/>
      <c r="B50" s="230"/>
      <c r="C50" s="56"/>
      <c r="D50" s="38"/>
      <c r="E50" s="264" t="s">
        <v>61</v>
      </c>
      <c r="F50" s="264"/>
      <c r="G50" s="264"/>
      <c r="H50" s="264"/>
      <c r="I50" s="264"/>
      <c r="J50" s="264"/>
      <c r="K50" s="49">
        <f>SUM(K44:K49)+SUMIF(C55:C75,M59,K55:K75)</f>
        <v>0</v>
      </c>
      <c r="L50" s="233"/>
      <c r="M50" s="71"/>
      <c r="N50" s="2"/>
    </row>
    <row r="51" spans="1:14" s="80" customFormat="1" ht="22.5" customHeight="1" thickBot="1">
      <c r="A51" s="2"/>
      <c r="B51" s="230"/>
      <c r="C51" s="312" t="s">
        <v>96</v>
      </c>
      <c r="D51" s="313"/>
      <c r="E51" s="313"/>
      <c r="F51" s="313"/>
      <c r="G51" s="313"/>
      <c r="H51" s="313"/>
      <c r="I51" s="313"/>
      <c r="J51" s="313"/>
      <c r="K51" s="83">
        <f>SUMIF(C55:C75,M60,K55:K75)</f>
        <v>0</v>
      </c>
      <c r="L51" s="233"/>
      <c r="M51" s="71"/>
      <c r="N51" s="2"/>
    </row>
    <row r="52" spans="1:14" ht="36" customHeight="1" thickBot="1">
      <c r="A52" s="2"/>
      <c r="B52" s="230"/>
      <c r="C52" s="320" t="s">
        <v>62</v>
      </c>
      <c r="D52" s="321"/>
      <c r="E52" s="321"/>
      <c r="F52" s="321"/>
      <c r="G52" s="321"/>
      <c r="H52" s="321"/>
      <c r="I52" s="321"/>
      <c r="J52" s="321"/>
      <c r="K52" s="19">
        <f>SUM(K15,K16,K26,K34,K42,K50,K51)</f>
        <v>0</v>
      </c>
      <c r="L52" s="233"/>
      <c r="M52" s="71"/>
      <c r="N52" s="2"/>
    </row>
    <row r="53" spans="1:14" ht="15" customHeight="1" thickBot="1">
      <c r="A53" s="6"/>
      <c r="B53" s="230"/>
      <c r="C53" s="206"/>
      <c r="D53" s="206"/>
      <c r="E53" s="206"/>
      <c r="F53" s="206"/>
      <c r="G53" s="206"/>
      <c r="H53" s="206"/>
      <c r="I53" s="206"/>
      <c r="J53" s="206"/>
      <c r="K53" s="206"/>
      <c r="L53" s="233"/>
      <c r="M53" s="71"/>
      <c r="N53" s="2"/>
    </row>
    <row r="54" spans="1:14" ht="22.5" customHeight="1">
      <c r="A54" s="6"/>
      <c r="B54" s="230"/>
      <c r="C54" s="58" t="s">
        <v>16</v>
      </c>
      <c r="D54" s="265" t="s">
        <v>97</v>
      </c>
      <c r="E54" s="266"/>
      <c r="F54" s="266"/>
      <c r="G54" s="266"/>
      <c r="H54" s="266"/>
      <c r="I54" s="266"/>
      <c r="J54" s="266"/>
      <c r="K54" s="267"/>
      <c r="L54" s="233"/>
      <c r="M54" s="71"/>
      <c r="N54" s="2"/>
    </row>
    <row r="55" spans="1:14" ht="22.5" customHeight="1">
      <c r="A55" s="6"/>
      <c r="B55" s="230"/>
      <c r="C55" s="59" t="s">
        <v>2</v>
      </c>
      <c r="D55" s="261" t="s">
        <v>30</v>
      </c>
      <c r="E55" s="262"/>
      <c r="F55" s="262"/>
      <c r="G55" s="263"/>
      <c r="H55" s="259">
        <f aca="true" t="shared" si="3" ref="H55:H75">IF(K55&gt;0,"Is this confirmed in writing?","")</f>
      </c>
      <c r="I55" s="260"/>
      <c r="J55" s="91" t="s">
        <v>2</v>
      </c>
      <c r="K55" s="60">
        <v>0</v>
      </c>
      <c r="L55" s="233"/>
      <c r="M55" s="77" t="s">
        <v>2</v>
      </c>
      <c r="N55" s="2"/>
    </row>
    <row r="56" spans="1:14" ht="22.5" customHeight="1">
      <c r="A56" s="6"/>
      <c r="B56" s="230"/>
      <c r="C56" s="59" t="s">
        <v>2</v>
      </c>
      <c r="D56" s="261" t="s">
        <v>30</v>
      </c>
      <c r="E56" s="262"/>
      <c r="F56" s="262"/>
      <c r="G56" s="263"/>
      <c r="H56" s="259">
        <f t="shared" si="3"/>
      </c>
      <c r="I56" s="260"/>
      <c r="J56" s="91" t="s">
        <v>2</v>
      </c>
      <c r="K56" s="60">
        <v>0</v>
      </c>
      <c r="L56" s="233"/>
      <c r="M56" s="77" t="s">
        <v>41</v>
      </c>
      <c r="N56" s="2"/>
    </row>
    <row r="57" spans="1:14" ht="22.5" customHeight="1">
      <c r="A57" s="6"/>
      <c r="B57" s="230"/>
      <c r="C57" s="59" t="s">
        <v>2</v>
      </c>
      <c r="D57" s="261" t="s">
        <v>30</v>
      </c>
      <c r="E57" s="262"/>
      <c r="F57" s="262"/>
      <c r="G57" s="263"/>
      <c r="H57" s="259">
        <f t="shared" si="3"/>
      </c>
      <c r="I57" s="260"/>
      <c r="J57" s="91" t="s">
        <v>2</v>
      </c>
      <c r="K57" s="60">
        <v>0</v>
      </c>
      <c r="L57" s="233"/>
      <c r="M57" s="77" t="s">
        <v>1</v>
      </c>
      <c r="N57" s="2"/>
    </row>
    <row r="58" spans="1:14" ht="22.5" customHeight="1">
      <c r="A58" s="6"/>
      <c r="B58" s="230"/>
      <c r="C58" s="59" t="s">
        <v>2</v>
      </c>
      <c r="D58" s="261"/>
      <c r="E58" s="262"/>
      <c r="F58" s="262"/>
      <c r="G58" s="263"/>
      <c r="H58" s="259">
        <f t="shared" si="3"/>
      </c>
      <c r="I58" s="260"/>
      <c r="J58" s="91" t="s">
        <v>2</v>
      </c>
      <c r="K58" s="60">
        <v>0</v>
      </c>
      <c r="L58" s="233"/>
      <c r="M58" s="77" t="s">
        <v>11</v>
      </c>
      <c r="N58" s="2"/>
    </row>
    <row r="59" spans="1:14" ht="22.5" customHeight="1">
      <c r="A59" s="6"/>
      <c r="B59" s="230"/>
      <c r="C59" s="59" t="s">
        <v>2</v>
      </c>
      <c r="D59" s="261"/>
      <c r="E59" s="262"/>
      <c r="F59" s="262"/>
      <c r="G59" s="263"/>
      <c r="H59" s="259">
        <f t="shared" si="3"/>
      </c>
      <c r="I59" s="260"/>
      <c r="J59" s="91" t="s">
        <v>2</v>
      </c>
      <c r="K59" s="60">
        <v>0</v>
      </c>
      <c r="L59" s="233"/>
      <c r="M59" s="77" t="s">
        <v>12</v>
      </c>
      <c r="N59" s="2"/>
    </row>
    <row r="60" spans="1:14" ht="22.5" customHeight="1">
      <c r="A60" s="6"/>
      <c r="B60" s="230"/>
      <c r="C60" s="59" t="s">
        <v>2</v>
      </c>
      <c r="D60" s="261"/>
      <c r="E60" s="262"/>
      <c r="F60" s="262"/>
      <c r="G60" s="263"/>
      <c r="H60" s="259">
        <f t="shared" si="3"/>
      </c>
      <c r="I60" s="260"/>
      <c r="J60" s="91" t="s">
        <v>2</v>
      </c>
      <c r="K60" s="60">
        <v>0</v>
      </c>
      <c r="L60" s="233"/>
      <c r="M60" s="77" t="s">
        <v>93</v>
      </c>
      <c r="N60" s="2"/>
    </row>
    <row r="61" spans="1:14" ht="22.5" customHeight="1">
      <c r="A61" s="6"/>
      <c r="B61" s="230"/>
      <c r="C61" s="59" t="s">
        <v>2</v>
      </c>
      <c r="D61" s="261"/>
      <c r="E61" s="262"/>
      <c r="F61" s="262"/>
      <c r="G61" s="263"/>
      <c r="H61" s="259">
        <f t="shared" si="3"/>
      </c>
      <c r="I61" s="260"/>
      <c r="J61" s="91" t="s">
        <v>2</v>
      </c>
      <c r="K61" s="60">
        <v>0</v>
      </c>
      <c r="L61" s="233"/>
      <c r="M61" s="71"/>
      <c r="N61" s="2"/>
    </row>
    <row r="62" spans="1:14" ht="22.5" customHeight="1">
      <c r="A62" s="6"/>
      <c r="B62" s="230"/>
      <c r="C62" s="59" t="s">
        <v>2</v>
      </c>
      <c r="D62" s="261"/>
      <c r="E62" s="262"/>
      <c r="F62" s="262"/>
      <c r="G62" s="263"/>
      <c r="H62" s="259">
        <f t="shared" si="3"/>
      </c>
      <c r="I62" s="260"/>
      <c r="J62" s="91" t="s">
        <v>2</v>
      </c>
      <c r="K62" s="60">
        <v>0</v>
      </c>
      <c r="L62" s="233"/>
      <c r="M62" s="71"/>
      <c r="N62" s="2"/>
    </row>
    <row r="63" spans="1:14" ht="22.5" customHeight="1">
      <c r="A63" s="6"/>
      <c r="B63" s="230"/>
      <c r="C63" s="59" t="s">
        <v>2</v>
      </c>
      <c r="D63" s="261"/>
      <c r="E63" s="262"/>
      <c r="F63" s="262"/>
      <c r="G63" s="263"/>
      <c r="H63" s="259">
        <f t="shared" si="3"/>
      </c>
      <c r="I63" s="260"/>
      <c r="J63" s="91" t="s">
        <v>2</v>
      </c>
      <c r="K63" s="60">
        <v>0</v>
      </c>
      <c r="L63" s="233"/>
      <c r="M63" s="71"/>
      <c r="N63" s="2"/>
    </row>
    <row r="64" spans="1:14" ht="22.5" customHeight="1">
      <c r="A64" s="6"/>
      <c r="B64" s="230"/>
      <c r="C64" s="59" t="s">
        <v>2</v>
      </c>
      <c r="D64" s="261"/>
      <c r="E64" s="262"/>
      <c r="F64" s="262"/>
      <c r="G64" s="263"/>
      <c r="H64" s="259">
        <f t="shared" si="3"/>
      </c>
      <c r="I64" s="260"/>
      <c r="J64" s="91" t="s">
        <v>2</v>
      </c>
      <c r="K64" s="60">
        <v>0</v>
      </c>
      <c r="L64" s="233"/>
      <c r="M64" s="71"/>
      <c r="N64" s="2"/>
    </row>
    <row r="65" spans="1:14" ht="22.5" customHeight="1">
      <c r="A65" s="6"/>
      <c r="B65" s="230"/>
      <c r="C65" s="59" t="s">
        <v>2</v>
      </c>
      <c r="D65" s="261"/>
      <c r="E65" s="262"/>
      <c r="F65" s="262"/>
      <c r="G65" s="263"/>
      <c r="H65" s="259">
        <f t="shared" si="3"/>
      </c>
      <c r="I65" s="260"/>
      <c r="J65" s="91" t="s">
        <v>2</v>
      </c>
      <c r="K65" s="60">
        <v>0</v>
      </c>
      <c r="L65" s="233"/>
      <c r="M65" s="71"/>
      <c r="N65" s="2"/>
    </row>
    <row r="66" spans="1:14" ht="22.5" customHeight="1">
      <c r="A66" s="6"/>
      <c r="B66" s="230"/>
      <c r="C66" s="59" t="s">
        <v>2</v>
      </c>
      <c r="D66" s="261"/>
      <c r="E66" s="262"/>
      <c r="F66" s="262"/>
      <c r="G66" s="263"/>
      <c r="H66" s="259">
        <f t="shared" si="3"/>
      </c>
      <c r="I66" s="260"/>
      <c r="J66" s="91" t="s">
        <v>2</v>
      </c>
      <c r="K66" s="60">
        <v>0</v>
      </c>
      <c r="L66" s="233"/>
      <c r="M66" s="71"/>
      <c r="N66" s="2"/>
    </row>
    <row r="67" spans="1:14" ht="22.5" customHeight="1">
      <c r="A67" s="6"/>
      <c r="B67" s="230"/>
      <c r="C67" s="59" t="s">
        <v>2</v>
      </c>
      <c r="D67" s="261"/>
      <c r="E67" s="262"/>
      <c r="F67" s="262"/>
      <c r="G67" s="263"/>
      <c r="H67" s="259">
        <f t="shared" si="3"/>
      </c>
      <c r="I67" s="260"/>
      <c r="J67" s="91" t="s">
        <v>2</v>
      </c>
      <c r="K67" s="60">
        <v>0</v>
      </c>
      <c r="L67" s="233"/>
      <c r="M67" s="71"/>
      <c r="N67" s="2"/>
    </row>
    <row r="68" spans="1:14" ht="22.5" customHeight="1">
      <c r="A68" s="6"/>
      <c r="B68" s="230"/>
      <c r="C68" s="59" t="s">
        <v>2</v>
      </c>
      <c r="D68" s="261"/>
      <c r="E68" s="262"/>
      <c r="F68" s="262"/>
      <c r="G68" s="263"/>
      <c r="H68" s="259">
        <f t="shared" si="3"/>
      </c>
      <c r="I68" s="260"/>
      <c r="J68" s="91" t="s">
        <v>2</v>
      </c>
      <c r="K68" s="60">
        <v>0</v>
      </c>
      <c r="L68" s="233"/>
      <c r="M68" s="71"/>
      <c r="N68" s="2"/>
    </row>
    <row r="69" spans="1:14" ht="22.5" customHeight="1">
      <c r="A69" s="6"/>
      <c r="B69" s="230"/>
      <c r="C69" s="59" t="s">
        <v>2</v>
      </c>
      <c r="D69" s="261"/>
      <c r="E69" s="262"/>
      <c r="F69" s="262"/>
      <c r="G69" s="263"/>
      <c r="H69" s="259">
        <f t="shared" si="3"/>
      </c>
      <c r="I69" s="260"/>
      <c r="J69" s="91" t="s">
        <v>2</v>
      </c>
      <c r="K69" s="60">
        <v>0</v>
      </c>
      <c r="L69" s="233"/>
      <c r="M69" s="71"/>
      <c r="N69" s="2"/>
    </row>
    <row r="70" spans="1:14" ht="22.5" customHeight="1">
      <c r="A70" s="6"/>
      <c r="B70" s="230"/>
      <c r="C70" s="59" t="s">
        <v>2</v>
      </c>
      <c r="D70" s="261"/>
      <c r="E70" s="262"/>
      <c r="F70" s="262"/>
      <c r="G70" s="263"/>
      <c r="H70" s="259">
        <f t="shared" si="3"/>
      </c>
      <c r="I70" s="260"/>
      <c r="J70" s="91" t="s">
        <v>2</v>
      </c>
      <c r="K70" s="60">
        <v>0</v>
      </c>
      <c r="L70" s="233"/>
      <c r="M70" s="71"/>
      <c r="N70" s="2"/>
    </row>
    <row r="71" spans="1:14" ht="22.5" customHeight="1">
      <c r="A71" s="6"/>
      <c r="B71" s="230"/>
      <c r="C71" s="59" t="s">
        <v>2</v>
      </c>
      <c r="D71" s="261"/>
      <c r="E71" s="262"/>
      <c r="F71" s="262"/>
      <c r="G71" s="263"/>
      <c r="H71" s="259">
        <f t="shared" si="3"/>
      </c>
      <c r="I71" s="260"/>
      <c r="J71" s="91" t="s">
        <v>2</v>
      </c>
      <c r="K71" s="60">
        <v>0</v>
      </c>
      <c r="L71" s="233"/>
      <c r="M71" s="71"/>
      <c r="N71" s="2"/>
    </row>
    <row r="72" spans="1:14" ht="22.5" customHeight="1">
      <c r="A72" s="6"/>
      <c r="B72" s="230"/>
      <c r="C72" s="59" t="s">
        <v>2</v>
      </c>
      <c r="D72" s="261"/>
      <c r="E72" s="262"/>
      <c r="F72" s="262"/>
      <c r="G72" s="263"/>
      <c r="H72" s="259">
        <f t="shared" si="3"/>
      </c>
      <c r="I72" s="260"/>
      <c r="J72" s="91" t="s">
        <v>2</v>
      </c>
      <c r="K72" s="60">
        <v>0</v>
      </c>
      <c r="L72" s="233"/>
      <c r="M72" s="71"/>
      <c r="N72" s="2"/>
    </row>
    <row r="73" spans="1:14" ht="22.5" customHeight="1">
      <c r="A73" s="6"/>
      <c r="B73" s="230"/>
      <c r="C73" s="59" t="s">
        <v>2</v>
      </c>
      <c r="D73" s="261"/>
      <c r="E73" s="262"/>
      <c r="F73" s="262"/>
      <c r="G73" s="263"/>
      <c r="H73" s="259">
        <f t="shared" si="3"/>
      </c>
      <c r="I73" s="260"/>
      <c r="J73" s="91" t="s">
        <v>2</v>
      </c>
      <c r="K73" s="60">
        <v>0</v>
      </c>
      <c r="L73" s="233"/>
      <c r="M73" s="71"/>
      <c r="N73" s="2"/>
    </row>
    <row r="74" spans="1:14" ht="22.5" customHeight="1">
      <c r="A74" s="6"/>
      <c r="B74" s="230"/>
      <c r="C74" s="59" t="s">
        <v>2</v>
      </c>
      <c r="D74" s="261"/>
      <c r="E74" s="262"/>
      <c r="F74" s="262"/>
      <c r="G74" s="263"/>
      <c r="H74" s="259">
        <f t="shared" si="3"/>
      </c>
      <c r="I74" s="260"/>
      <c r="J74" s="91" t="s">
        <v>2</v>
      </c>
      <c r="K74" s="60">
        <v>0</v>
      </c>
      <c r="L74" s="233"/>
      <c r="M74" s="71"/>
      <c r="N74" s="2"/>
    </row>
    <row r="75" spans="1:14" ht="22.5" customHeight="1" thickBot="1">
      <c r="A75" s="6"/>
      <c r="B75" s="230"/>
      <c r="C75" s="61" t="s">
        <v>2</v>
      </c>
      <c r="D75" s="285"/>
      <c r="E75" s="286"/>
      <c r="F75" s="286"/>
      <c r="G75" s="287"/>
      <c r="H75" s="273">
        <f t="shared" si="3"/>
      </c>
      <c r="I75" s="274"/>
      <c r="J75" s="92" t="s">
        <v>2</v>
      </c>
      <c r="K75" s="62">
        <v>0</v>
      </c>
      <c r="L75" s="233"/>
      <c r="M75" s="71"/>
      <c r="N75" s="2"/>
    </row>
    <row r="76" spans="1:14" ht="22.5" customHeight="1" hidden="1" thickBot="1">
      <c r="A76" s="6"/>
      <c r="B76" s="230"/>
      <c r="C76" s="304" t="s">
        <v>67</v>
      </c>
      <c r="D76" s="305"/>
      <c r="E76" s="305"/>
      <c r="F76" s="305"/>
      <c r="G76" s="305"/>
      <c r="H76" s="305"/>
      <c r="I76" s="305"/>
      <c r="J76" s="305"/>
      <c r="K76" s="48">
        <f>SUM(K55:K75)</f>
        <v>0</v>
      </c>
      <c r="L76" s="233"/>
      <c r="M76" s="71"/>
      <c r="N76" s="2"/>
    </row>
    <row r="77" spans="1:14" s="87" customFormat="1" ht="12" customHeight="1" thickBot="1">
      <c r="A77" s="6"/>
      <c r="B77" s="230"/>
      <c r="C77" s="202"/>
      <c r="D77" s="202"/>
      <c r="E77" s="202"/>
      <c r="F77" s="202"/>
      <c r="G77" s="202"/>
      <c r="H77" s="202"/>
      <c r="I77" s="202"/>
      <c r="J77" s="202"/>
      <c r="K77" s="202"/>
      <c r="L77" s="233"/>
      <c r="M77" s="71"/>
      <c r="N77" s="2"/>
    </row>
    <row r="78" spans="1:14" s="87" customFormat="1" ht="22.5" customHeight="1" thickBot="1" thickTop="1">
      <c r="A78" s="6"/>
      <c r="B78" s="230"/>
      <c r="C78" s="202"/>
      <c r="D78" s="202"/>
      <c r="E78" s="202"/>
      <c r="F78" s="202"/>
      <c r="G78" s="202"/>
      <c r="H78" s="202"/>
      <c r="I78" s="314"/>
      <c r="J78" s="276" t="s">
        <v>6</v>
      </c>
      <c r="K78" s="277"/>
      <c r="L78" s="233"/>
      <c r="M78" s="71"/>
      <c r="N78" s="2"/>
    </row>
    <row r="79" spans="1:14" s="87" customFormat="1" ht="12" customHeight="1" thickTop="1">
      <c r="A79" s="6"/>
      <c r="B79" s="231"/>
      <c r="C79" s="217"/>
      <c r="D79" s="217"/>
      <c r="E79" s="217"/>
      <c r="F79" s="217"/>
      <c r="G79" s="217"/>
      <c r="H79" s="217"/>
      <c r="I79" s="217"/>
      <c r="J79" s="217"/>
      <c r="K79" s="217"/>
      <c r="L79" s="234"/>
      <c r="M79" s="70"/>
      <c r="N79" s="2"/>
    </row>
    <row r="80" spans="1:14" s="87" customFormat="1" ht="15" customHeight="1">
      <c r="A80" s="2"/>
      <c r="B80" s="2"/>
      <c r="C80" s="2"/>
      <c r="D80" s="2"/>
      <c r="E80" s="2"/>
      <c r="F80" s="2"/>
      <c r="G80" s="2"/>
      <c r="H80" s="2"/>
      <c r="I80" s="2"/>
      <c r="J80" s="2"/>
      <c r="K80" s="2"/>
      <c r="L80" s="2"/>
      <c r="M80" s="71"/>
      <c r="N80" s="2"/>
    </row>
    <row r="81" spans="2:13" s="3" customFormat="1" ht="15.75">
      <c r="B81" s="272" t="str">
        <f>Balance!B50</f>
        <v>Arts Council of Wales: October 2014 v1.2</v>
      </c>
      <c r="C81" s="272"/>
      <c r="D81" s="272"/>
      <c r="E81" s="272" t="str">
        <f>Balance!C5</f>
        <v>Project Budget Template - Organisations</v>
      </c>
      <c r="F81" s="272"/>
      <c r="G81" s="272"/>
      <c r="H81" s="311" t="str">
        <f>Balance!E8</f>
        <v>Small Grant - Programme Support for Venue and Galleries</v>
      </c>
      <c r="I81" s="311"/>
      <c r="J81" s="311"/>
      <c r="K81" s="311"/>
      <c r="L81" s="311"/>
      <c r="M81" s="71"/>
    </row>
    <row r="82" spans="5:13" s="3" customFormat="1" ht="15.75">
      <c r="E82" s="127"/>
      <c r="M82" s="71"/>
    </row>
    <row r="83" s="3" customFormat="1" ht="15.75">
      <c r="M83" s="71"/>
    </row>
  </sheetData>
  <sheetProtection password="DF65" sheet="1" objects="1" scenarios="1" selectLockedCells="1"/>
  <mergeCells count="124">
    <mergeCell ref="C78:I78"/>
    <mergeCell ref="C79:K79"/>
    <mergeCell ref="H7:K7"/>
    <mergeCell ref="D7:E7"/>
    <mergeCell ref="H8:K8"/>
    <mergeCell ref="H60:I60"/>
    <mergeCell ref="C52:J52"/>
    <mergeCell ref="C43:K43"/>
    <mergeCell ref="C40:G40"/>
    <mergeCell ref="H55:I55"/>
    <mergeCell ref="C5:H5"/>
    <mergeCell ref="C41:G41"/>
    <mergeCell ref="C44:G44"/>
    <mergeCell ref="C49:G49"/>
    <mergeCell ref="E81:G81"/>
    <mergeCell ref="H81:L81"/>
    <mergeCell ref="L4:L79"/>
    <mergeCell ref="C53:K53"/>
    <mergeCell ref="C77:K77"/>
    <mergeCell ref="C51:J51"/>
    <mergeCell ref="C4:K4"/>
    <mergeCell ref="H41:I41"/>
    <mergeCell ref="C9:K9"/>
    <mergeCell ref="C11:K11"/>
    <mergeCell ref="C13:K13"/>
    <mergeCell ref="C76:J76"/>
    <mergeCell ref="C16:J16"/>
    <mergeCell ref="C33:G33"/>
    <mergeCell ref="H30:I30"/>
    <mergeCell ref="D59:G59"/>
    <mergeCell ref="C45:G45"/>
    <mergeCell ref="C48:G48"/>
    <mergeCell ref="C35:J35"/>
    <mergeCell ref="C36:G36"/>
    <mergeCell ref="C37:G37"/>
    <mergeCell ref="C47:G47"/>
    <mergeCell ref="H48:I48"/>
    <mergeCell ref="H47:I47"/>
    <mergeCell ref="H44:I44"/>
    <mergeCell ref="H45:I45"/>
    <mergeCell ref="J10:K10"/>
    <mergeCell ref="C15:J15"/>
    <mergeCell ref="H33:I33"/>
    <mergeCell ref="J12:K12"/>
    <mergeCell ref="C32:G32"/>
    <mergeCell ref="C10:D10"/>
    <mergeCell ref="C12:H12"/>
    <mergeCell ref="C14:K14"/>
    <mergeCell ref="H31:I31"/>
    <mergeCell ref="C17:J17"/>
    <mergeCell ref="C27:J27"/>
    <mergeCell ref="C22:J22"/>
    <mergeCell ref="C28:G28"/>
    <mergeCell ref="C21:J21"/>
    <mergeCell ref="C24:J24"/>
    <mergeCell ref="C20:J20"/>
    <mergeCell ref="H28:I28"/>
    <mergeCell ref="D55:G55"/>
    <mergeCell ref="D69:G69"/>
    <mergeCell ref="D70:G70"/>
    <mergeCell ref="H32:I32"/>
    <mergeCell ref="C30:G30"/>
    <mergeCell ref="C31:G31"/>
    <mergeCell ref="H37:I37"/>
    <mergeCell ref="C38:G38"/>
    <mergeCell ref="C39:G39"/>
    <mergeCell ref="C46:G46"/>
    <mergeCell ref="C6:K6"/>
    <mergeCell ref="H38:I38"/>
    <mergeCell ref="H40:I40"/>
    <mergeCell ref="C18:J18"/>
    <mergeCell ref="C19:J19"/>
    <mergeCell ref="B4:B79"/>
    <mergeCell ref="C29:G29"/>
    <mergeCell ref="D73:G73"/>
    <mergeCell ref="D74:G74"/>
    <mergeCell ref="D75:G75"/>
    <mergeCell ref="H72:I72"/>
    <mergeCell ref="D62:G62"/>
    <mergeCell ref="D63:G63"/>
    <mergeCell ref="D61:G61"/>
    <mergeCell ref="D68:G68"/>
    <mergeCell ref="D65:G65"/>
    <mergeCell ref="D66:G66"/>
    <mergeCell ref="D67:G67"/>
    <mergeCell ref="D64:G64"/>
    <mergeCell ref="H61:I61"/>
    <mergeCell ref="H66:I66"/>
    <mergeCell ref="H67:I67"/>
    <mergeCell ref="H56:I56"/>
    <mergeCell ref="D56:G56"/>
    <mergeCell ref="D57:G57"/>
    <mergeCell ref="D58:G58"/>
    <mergeCell ref="H57:I57"/>
    <mergeCell ref="H29:I29"/>
    <mergeCell ref="C23:J23"/>
    <mergeCell ref="C25:J25"/>
    <mergeCell ref="H36:I36"/>
    <mergeCell ref="B81:D81"/>
    <mergeCell ref="H74:I74"/>
    <mergeCell ref="H75:I75"/>
    <mergeCell ref="E26:J26"/>
    <mergeCell ref="E34:J34"/>
    <mergeCell ref="J78:K78"/>
    <mergeCell ref="H46:I46"/>
    <mergeCell ref="E42:J42"/>
    <mergeCell ref="E50:J50"/>
    <mergeCell ref="H68:I68"/>
    <mergeCell ref="H69:I69"/>
    <mergeCell ref="H70:I70"/>
    <mergeCell ref="D54:K54"/>
    <mergeCell ref="H58:I58"/>
    <mergeCell ref="D60:G60"/>
    <mergeCell ref="H65:I65"/>
    <mergeCell ref="H71:I71"/>
    <mergeCell ref="H39:I39"/>
    <mergeCell ref="H49:I49"/>
    <mergeCell ref="D71:G71"/>
    <mergeCell ref="H73:I73"/>
    <mergeCell ref="H62:I62"/>
    <mergeCell ref="H63:I63"/>
    <mergeCell ref="H64:I64"/>
    <mergeCell ref="H59:I59"/>
    <mergeCell ref="D72:G72"/>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22</v>
      </c>
      <c r="O2" s="20"/>
    </row>
    <row r="3" spans="1:15" ht="12" customHeight="1" thickTop="1">
      <c r="A3" s="5"/>
      <c r="B3" s="5"/>
      <c r="C3" s="5"/>
      <c r="D3" s="5"/>
      <c r="E3" s="5"/>
      <c r="F3" s="5"/>
      <c r="G3" s="5"/>
      <c r="H3" s="5"/>
      <c r="I3" s="5"/>
      <c r="J3" s="5"/>
      <c r="K3" s="5"/>
      <c r="L3" s="5"/>
      <c r="M3" s="5"/>
      <c r="N3" s="69"/>
      <c r="O3" s="8"/>
    </row>
    <row r="4" spans="1:15" ht="12" customHeight="1" thickBot="1">
      <c r="A4" s="2"/>
      <c r="B4" s="229"/>
      <c r="C4" s="251"/>
      <c r="D4" s="251"/>
      <c r="E4" s="251"/>
      <c r="F4" s="251"/>
      <c r="G4" s="251"/>
      <c r="H4" s="251"/>
      <c r="I4" s="251"/>
      <c r="J4" s="251"/>
      <c r="K4" s="251"/>
      <c r="L4" s="251"/>
      <c r="M4" s="232"/>
      <c r="N4" s="70"/>
      <c r="O4" s="2"/>
    </row>
    <row r="5" spans="1:15" ht="36" customHeight="1" thickBot="1">
      <c r="A5" s="2"/>
      <c r="B5" s="230"/>
      <c r="C5" s="378" t="s">
        <v>29</v>
      </c>
      <c r="D5" s="379"/>
      <c r="E5" s="379"/>
      <c r="F5" s="379"/>
      <c r="G5" s="379"/>
      <c r="H5" s="380"/>
      <c r="I5" s="100"/>
      <c r="J5" s="153" t="s">
        <v>124</v>
      </c>
      <c r="K5" s="141"/>
      <c r="L5" s="141"/>
      <c r="M5" s="233"/>
      <c r="N5" s="71"/>
      <c r="O5" s="2"/>
    </row>
    <row r="6" spans="1:15" ht="12" customHeight="1" thickBot="1">
      <c r="A6" s="2"/>
      <c r="B6" s="230"/>
      <c r="C6" s="278"/>
      <c r="D6" s="278"/>
      <c r="E6" s="278"/>
      <c r="F6" s="278"/>
      <c r="G6" s="278"/>
      <c r="H6" s="278"/>
      <c r="I6" s="278"/>
      <c r="J6" s="278"/>
      <c r="K6" s="278"/>
      <c r="L6" s="278"/>
      <c r="M6" s="233"/>
      <c r="N6" s="71"/>
      <c r="O6" s="2"/>
    </row>
    <row r="7" spans="1:15" ht="19.5" customHeight="1">
      <c r="A7" s="2"/>
      <c r="B7" s="230"/>
      <c r="C7" s="42" t="s">
        <v>32</v>
      </c>
      <c r="D7" s="317">
        <f>Balance!E26</f>
        <v>0</v>
      </c>
      <c r="E7" s="317"/>
      <c r="F7" s="97"/>
      <c r="G7" s="97" t="s">
        <v>56</v>
      </c>
      <c r="H7" s="315">
        <f>Balance!E30</f>
        <v>0</v>
      </c>
      <c r="I7" s="315"/>
      <c r="J7" s="315"/>
      <c r="K7" s="315"/>
      <c r="L7" s="316"/>
      <c r="M7" s="233"/>
      <c r="N7" s="71"/>
      <c r="O7" s="2"/>
    </row>
    <row r="8" spans="1:15" ht="19.5" customHeight="1" thickBot="1">
      <c r="A8" s="2"/>
      <c r="B8" s="230"/>
      <c r="C8" s="42" t="s">
        <v>18</v>
      </c>
      <c r="D8" s="110">
        <f>Balance!E32</f>
        <v>0</v>
      </c>
      <c r="E8" s="96"/>
      <c r="F8" s="97"/>
      <c r="G8" s="97" t="s">
        <v>17</v>
      </c>
      <c r="H8" s="318" t="str">
        <f>Balance!E8</f>
        <v>Small Grant - Programme Support for Venue and Galleries</v>
      </c>
      <c r="I8" s="318"/>
      <c r="J8" s="318"/>
      <c r="K8" s="318"/>
      <c r="L8" s="319"/>
      <c r="M8" s="233"/>
      <c r="N8" s="71"/>
      <c r="O8" s="2"/>
    </row>
    <row r="9" spans="1:15" ht="12" customHeight="1">
      <c r="A9" s="2"/>
      <c r="B9" s="230"/>
      <c r="C9" s="301"/>
      <c r="D9" s="301"/>
      <c r="E9" s="301"/>
      <c r="F9" s="301"/>
      <c r="G9" s="301"/>
      <c r="H9" s="301"/>
      <c r="I9" s="301"/>
      <c r="J9" s="301"/>
      <c r="K9" s="301"/>
      <c r="L9" s="301"/>
      <c r="M9" s="233"/>
      <c r="N9" s="71"/>
      <c r="O9" s="2"/>
    </row>
    <row r="10" spans="1:15" ht="22.5" customHeight="1">
      <c r="A10" s="2"/>
      <c r="B10" s="230"/>
      <c r="C10" s="208" t="s">
        <v>110</v>
      </c>
      <c r="D10" s="208"/>
      <c r="E10" s="119">
        <v>0.2</v>
      </c>
      <c r="F10" s="101"/>
      <c r="G10" s="46" t="s">
        <v>57</v>
      </c>
      <c r="H10" s="41">
        <f>IF(L75=0,0,SUM(L71/L75))</f>
        <v>0</v>
      </c>
      <c r="I10" s="106"/>
      <c r="J10" s="334" t="str">
        <f>IF(L75=0,"Within the limit",IF((L71/L75)&lt;=E10,"Within the limit","Above the limit"))</f>
        <v>Within the limit</v>
      </c>
      <c r="K10" s="334"/>
      <c r="L10" s="334"/>
      <c r="M10" s="233"/>
      <c r="N10" s="71"/>
      <c r="O10" s="2"/>
    </row>
    <row r="11" spans="1:15" ht="12" customHeight="1">
      <c r="A11" s="2"/>
      <c r="B11" s="230"/>
      <c r="C11" s="302"/>
      <c r="D11" s="302"/>
      <c r="E11" s="302"/>
      <c r="F11" s="302"/>
      <c r="G11" s="302"/>
      <c r="H11" s="302"/>
      <c r="I11" s="302"/>
      <c r="J11" s="302"/>
      <c r="K11" s="302"/>
      <c r="L11" s="302"/>
      <c r="M11" s="233"/>
      <c r="N11" s="71"/>
      <c r="O11" s="2"/>
    </row>
    <row r="12" spans="1:15" ht="22.5" customHeight="1">
      <c r="A12" s="2"/>
      <c r="B12" s="230"/>
      <c r="C12" s="208" t="s">
        <v>161</v>
      </c>
      <c r="D12" s="208"/>
      <c r="E12" s="120">
        <v>2000</v>
      </c>
      <c r="F12" s="107"/>
      <c r="G12" s="46" t="s">
        <v>111</v>
      </c>
      <c r="H12" s="44">
        <f>SUM(L55)</f>
        <v>0</v>
      </c>
      <c r="I12" s="105"/>
      <c r="J12" s="334" t="str">
        <f>IF((L55)&lt;=E12,"Within the limit","Above the limit")</f>
        <v>Within the limit</v>
      </c>
      <c r="K12" s="334"/>
      <c r="L12" s="334"/>
      <c r="M12" s="233"/>
      <c r="N12" s="346" t="s">
        <v>114</v>
      </c>
      <c r="O12" s="2"/>
    </row>
    <row r="13" spans="1:15" ht="12" customHeight="1">
      <c r="A13" s="2"/>
      <c r="B13" s="230"/>
      <c r="C13" s="302"/>
      <c r="D13" s="302"/>
      <c r="E13" s="302"/>
      <c r="F13" s="302"/>
      <c r="G13" s="302"/>
      <c r="H13" s="302"/>
      <c r="I13" s="302"/>
      <c r="J13" s="302"/>
      <c r="K13" s="302"/>
      <c r="L13" s="302"/>
      <c r="M13" s="233"/>
      <c r="N13" s="346"/>
      <c r="O13" s="2"/>
    </row>
    <row r="14" spans="1:15" s="98" customFormat="1" ht="21.75" customHeight="1">
      <c r="A14" s="2"/>
      <c r="B14" s="230"/>
      <c r="C14" s="347" t="s">
        <v>138</v>
      </c>
      <c r="D14" s="347"/>
      <c r="E14" s="158">
        <v>0.05</v>
      </c>
      <c r="F14" s="159"/>
      <c r="G14" s="160" t="s">
        <v>139</v>
      </c>
      <c r="H14" s="161">
        <f>IF(L74=0,0,SUM(L74/L75))</f>
        <v>0</v>
      </c>
      <c r="I14" s="149"/>
      <c r="J14" s="368" t="str">
        <f>IF(L74=0,"Don't forget your Contingency",IF((N74)&lt;=E14,"Below 5%","Above 5%"))</f>
        <v>Don't forget your Contingency</v>
      </c>
      <c r="K14" s="368"/>
      <c r="L14" s="368"/>
      <c r="M14" s="233"/>
      <c r="N14" s="71"/>
      <c r="O14" s="2"/>
    </row>
    <row r="15" spans="1:15" s="98" customFormat="1" ht="12" customHeight="1">
      <c r="A15" s="2"/>
      <c r="B15" s="230"/>
      <c r="C15" s="302"/>
      <c r="D15" s="302"/>
      <c r="E15" s="302"/>
      <c r="F15" s="302"/>
      <c r="G15" s="302"/>
      <c r="H15" s="302"/>
      <c r="I15" s="302"/>
      <c r="J15" s="302"/>
      <c r="K15" s="302"/>
      <c r="L15" s="302"/>
      <c r="M15" s="233"/>
      <c r="N15" s="71"/>
      <c r="O15" s="2"/>
    </row>
    <row r="16" spans="1:15" s="114" customFormat="1" ht="21.75" customHeight="1">
      <c r="A16" s="2"/>
      <c r="B16" s="230"/>
      <c r="C16" s="347" t="s">
        <v>119</v>
      </c>
      <c r="D16" s="347"/>
      <c r="E16" s="347"/>
      <c r="F16" s="347"/>
      <c r="G16" s="347"/>
      <c r="H16" s="347"/>
      <c r="I16" s="149"/>
      <c r="J16" s="122">
        <f>COUNTIF(K22:K98,"Above 5%"&amp;"")</f>
        <v>0</v>
      </c>
      <c r="K16" s="333" t="s">
        <v>121</v>
      </c>
      <c r="L16" s="333"/>
      <c r="M16" s="233"/>
      <c r="N16" s="71"/>
      <c r="O16" s="2"/>
    </row>
    <row r="17" spans="1:15" s="114" customFormat="1" ht="12" customHeight="1">
      <c r="A17" s="2"/>
      <c r="B17" s="230"/>
      <c r="C17" s="302"/>
      <c r="D17" s="302"/>
      <c r="E17" s="302"/>
      <c r="F17" s="302"/>
      <c r="G17" s="302"/>
      <c r="H17" s="302"/>
      <c r="I17" s="302"/>
      <c r="J17" s="302"/>
      <c r="K17" s="302"/>
      <c r="L17" s="302"/>
      <c r="M17" s="233"/>
      <c r="N17" s="71"/>
      <c r="O17" s="2"/>
    </row>
    <row r="18" spans="1:15" ht="22.5" customHeight="1">
      <c r="A18" s="2"/>
      <c r="B18" s="230"/>
      <c r="C18" s="293" t="s">
        <v>140</v>
      </c>
      <c r="D18" s="293"/>
      <c r="E18" s="293"/>
      <c r="F18" s="293"/>
      <c r="G18" s="293"/>
      <c r="H18" s="293"/>
      <c r="I18" s="162"/>
      <c r="J18" s="334" t="str">
        <f>IF(SUMIF(C78:C98,N78,L78:L98)&gt;0,"Additional expenditure heading not selected","All relevant headings selected")</f>
        <v>All relevant headings selected</v>
      </c>
      <c r="K18" s="334"/>
      <c r="L18" s="334"/>
      <c r="M18" s="233"/>
      <c r="N18" s="71"/>
      <c r="O18" s="2"/>
    </row>
    <row r="19" spans="1:15" ht="12" customHeight="1" thickBot="1">
      <c r="A19" s="10"/>
      <c r="B19" s="230"/>
      <c r="C19" s="303"/>
      <c r="D19" s="303"/>
      <c r="E19" s="303"/>
      <c r="F19" s="303"/>
      <c r="G19" s="303"/>
      <c r="H19" s="303"/>
      <c r="I19" s="303"/>
      <c r="J19" s="303"/>
      <c r="K19" s="303"/>
      <c r="L19" s="303"/>
      <c r="M19" s="233"/>
      <c r="N19" s="71"/>
      <c r="O19" s="2"/>
    </row>
    <row r="20" spans="1:15" ht="36" customHeight="1">
      <c r="A20" s="10"/>
      <c r="B20" s="230"/>
      <c r="C20" s="294" t="s">
        <v>82</v>
      </c>
      <c r="D20" s="295"/>
      <c r="E20" s="295"/>
      <c r="F20" s="295"/>
      <c r="G20" s="295"/>
      <c r="H20" s="295"/>
      <c r="I20" s="295"/>
      <c r="J20" s="295"/>
      <c r="K20" s="295"/>
      <c r="L20" s="296"/>
      <c r="M20" s="233"/>
      <c r="N20" s="71"/>
      <c r="O20" s="2"/>
    </row>
    <row r="21" spans="1:15" ht="22.5" customHeight="1">
      <c r="A21" s="10"/>
      <c r="B21" s="230"/>
      <c r="C21" s="369" t="s">
        <v>149</v>
      </c>
      <c r="D21" s="370"/>
      <c r="E21" s="370"/>
      <c r="F21" s="370"/>
      <c r="G21" s="370"/>
      <c r="H21" s="370"/>
      <c r="I21" s="370"/>
      <c r="J21" s="370"/>
      <c r="K21" s="163"/>
      <c r="L21" s="164"/>
      <c r="M21" s="233"/>
      <c r="N21" s="71"/>
      <c r="O21" s="2"/>
    </row>
    <row r="22" spans="1:15" ht="22.5" customHeight="1">
      <c r="A22" s="10"/>
      <c r="B22" s="230"/>
      <c r="C22" s="374"/>
      <c r="D22" s="375"/>
      <c r="E22" s="375"/>
      <c r="F22" s="375"/>
      <c r="G22" s="375"/>
      <c r="H22" s="375"/>
      <c r="I22" s="375"/>
      <c r="J22" s="376"/>
      <c r="K22" s="136">
        <f>IF(L22&gt;0,IF((L22/$L$75)&gt;0.05,"Above 5%",""),"")</f>
      </c>
      <c r="L22" s="52">
        <v>0</v>
      </c>
      <c r="M22" s="233"/>
      <c r="N22" s="71"/>
      <c r="O22" s="2"/>
    </row>
    <row r="23" spans="1:15" ht="22.5" customHeight="1">
      <c r="A23" s="10"/>
      <c r="B23" s="230"/>
      <c r="C23" s="338"/>
      <c r="D23" s="339"/>
      <c r="E23" s="339"/>
      <c r="F23" s="339"/>
      <c r="G23" s="339"/>
      <c r="H23" s="339"/>
      <c r="I23" s="339"/>
      <c r="J23" s="340"/>
      <c r="K23" s="136">
        <f aca="true" t="shared" si="0" ref="K23:K29">IF(L23&gt;0,IF((L23/$L$75)&gt;0.05,"Above 5%",""),"")</f>
      </c>
      <c r="L23" s="52">
        <v>0</v>
      </c>
      <c r="M23" s="233"/>
      <c r="N23" s="71"/>
      <c r="O23" s="2"/>
    </row>
    <row r="24" spans="1:15" ht="22.5" customHeight="1">
      <c r="A24" s="10"/>
      <c r="B24" s="230"/>
      <c r="C24" s="374"/>
      <c r="D24" s="375"/>
      <c r="E24" s="375"/>
      <c r="F24" s="375"/>
      <c r="G24" s="375"/>
      <c r="H24" s="375"/>
      <c r="I24" s="375"/>
      <c r="J24" s="376"/>
      <c r="K24" s="136">
        <f t="shared" si="0"/>
      </c>
      <c r="L24" s="52">
        <v>0</v>
      </c>
      <c r="M24" s="233"/>
      <c r="N24" s="71"/>
      <c r="O24" s="2"/>
    </row>
    <row r="25" spans="1:15" ht="22.5" customHeight="1">
      <c r="A25" s="10"/>
      <c r="B25" s="230"/>
      <c r="C25" s="338"/>
      <c r="D25" s="339"/>
      <c r="E25" s="339"/>
      <c r="F25" s="339"/>
      <c r="G25" s="339"/>
      <c r="H25" s="339"/>
      <c r="I25" s="339"/>
      <c r="J25" s="340"/>
      <c r="K25" s="136">
        <f t="shared" si="0"/>
      </c>
      <c r="L25" s="52">
        <v>0</v>
      </c>
      <c r="M25" s="233"/>
      <c r="N25" s="71"/>
      <c r="O25" s="2"/>
    </row>
    <row r="26" spans="1:15" ht="22.5" customHeight="1">
      <c r="A26" s="10"/>
      <c r="B26" s="230"/>
      <c r="C26" s="338"/>
      <c r="D26" s="339"/>
      <c r="E26" s="339"/>
      <c r="F26" s="339"/>
      <c r="G26" s="339"/>
      <c r="H26" s="339"/>
      <c r="I26" s="339"/>
      <c r="J26" s="340"/>
      <c r="K26" s="136">
        <f t="shared" si="0"/>
      </c>
      <c r="L26" s="52">
        <v>0</v>
      </c>
      <c r="M26" s="233"/>
      <c r="N26" s="71"/>
      <c r="O26" s="2"/>
    </row>
    <row r="27" spans="1:15" ht="22.5" customHeight="1">
      <c r="A27" s="10"/>
      <c r="B27" s="230"/>
      <c r="C27" s="338"/>
      <c r="D27" s="339"/>
      <c r="E27" s="339"/>
      <c r="F27" s="339"/>
      <c r="G27" s="339"/>
      <c r="H27" s="339"/>
      <c r="I27" s="339"/>
      <c r="J27" s="340"/>
      <c r="K27" s="136">
        <f t="shared" si="0"/>
      </c>
      <c r="L27" s="52">
        <v>0</v>
      </c>
      <c r="M27" s="233"/>
      <c r="N27" s="71"/>
      <c r="O27" s="2"/>
    </row>
    <row r="28" spans="1:15" ht="22.5" customHeight="1">
      <c r="A28" s="10"/>
      <c r="B28" s="230"/>
      <c r="C28" s="338"/>
      <c r="D28" s="339"/>
      <c r="E28" s="339"/>
      <c r="F28" s="339"/>
      <c r="G28" s="339"/>
      <c r="H28" s="339"/>
      <c r="I28" s="339"/>
      <c r="J28" s="340"/>
      <c r="K28" s="136">
        <f t="shared" si="0"/>
      </c>
      <c r="L28" s="52">
        <v>0</v>
      </c>
      <c r="M28" s="233"/>
      <c r="N28" s="71"/>
      <c r="O28" s="2"/>
    </row>
    <row r="29" spans="1:15" ht="22.5" customHeight="1">
      <c r="A29" s="10"/>
      <c r="B29" s="230"/>
      <c r="C29" s="371"/>
      <c r="D29" s="372"/>
      <c r="E29" s="372"/>
      <c r="F29" s="372"/>
      <c r="G29" s="372"/>
      <c r="H29" s="372"/>
      <c r="I29" s="372"/>
      <c r="J29" s="373"/>
      <c r="K29" s="136">
        <f t="shared" si="0"/>
      </c>
      <c r="L29" s="52">
        <v>0</v>
      </c>
      <c r="M29" s="233"/>
      <c r="N29" s="71"/>
      <c r="O29" s="2"/>
    </row>
    <row r="30" spans="1:15" ht="22.5" customHeight="1" thickBot="1">
      <c r="A30" s="10"/>
      <c r="B30" s="230"/>
      <c r="C30" s="165"/>
      <c r="D30" s="341" t="s">
        <v>150</v>
      </c>
      <c r="E30" s="341"/>
      <c r="F30" s="341"/>
      <c r="G30" s="341"/>
      <c r="H30" s="341"/>
      <c r="I30" s="341"/>
      <c r="J30" s="341"/>
      <c r="K30" s="166"/>
      <c r="L30" s="49">
        <f>SUM(L22:L29)+SUMIF(C78:C98,N79,L78:L98)</f>
        <v>0</v>
      </c>
      <c r="M30" s="233"/>
      <c r="N30" s="71"/>
      <c r="O30" s="2"/>
    </row>
    <row r="31" spans="1:15" ht="22.5" customHeight="1">
      <c r="A31" s="10"/>
      <c r="B31" s="230"/>
      <c r="C31" s="326" t="s">
        <v>9</v>
      </c>
      <c r="D31" s="327"/>
      <c r="E31" s="327"/>
      <c r="F31" s="327"/>
      <c r="G31" s="327"/>
      <c r="H31" s="327"/>
      <c r="I31" s="327"/>
      <c r="J31" s="327"/>
      <c r="K31" s="167"/>
      <c r="L31" s="168"/>
      <c r="M31" s="233"/>
      <c r="N31" s="71"/>
      <c r="O31" s="2"/>
    </row>
    <row r="32" spans="1:15" ht="22.5" customHeight="1">
      <c r="A32" s="10"/>
      <c r="B32" s="230"/>
      <c r="C32" s="323"/>
      <c r="D32" s="324"/>
      <c r="E32" s="324"/>
      <c r="F32" s="324"/>
      <c r="G32" s="324"/>
      <c r="H32" s="324"/>
      <c r="I32" s="324"/>
      <c r="J32" s="325"/>
      <c r="K32" s="136">
        <f aca="true" t="shared" si="1" ref="K32:K37">IF(L32&gt;0,IF((L32/$L$75)&gt;0.05,"Above 5%",""),"")</f>
      </c>
      <c r="L32" s="52">
        <v>0</v>
      </c>
      <c r="M32" s="233"/>
      <c r="N32" s="71"/>
      <c r="O32" s="2"/>
    </row>
    <row r="33" spans="1:15" ht="22.5" customHeight="1">
      <c r="A33" s="10"/>
      <c r="B33" s="230"/>
      <c r="C33" s="323"/>
      <c r="D33" s="324"/>
      <c r="E33" s="324"/>
      <c r="F33" s="324"/>
      <c r="G33" s="324"/>
      <c r="H33" s="324"/>
      <c r="I33" s="324"/>
      <c r="J33" s="325"/>
      <c r="K33" s="136">
        <f t="shared" si="1"/>
      </c>
      <c r="L33" s="52">
        <v>0</v>
      </c>
      <c r="M33" s="233"/>
      <c r="N33" s="71"/>
      <c r="O33" s="2"/>
    </row>
    <row r="34" spans="1:15" ht="22.5" customHeight="1">
      <c r="A34" s="10"/>
      <c r="B34" s="230"/>
      <c r="C34" s="323"/>
      <c r="D34" s="324"/>
      <c r="E34" s="324"/>
      <c r="F34" s="324"/>
      <c r="G34" s="324"/>
      <c r="H34" s="324"/>
      <c r="I34" s="324"/>
      <c r="J34" s="325"/>
      <c r="K34" s="136">
        <f t="shared" si="1"/>
      </c>
      <c r="L34" s="52">
        <v>0</v>
      </c>
      <c r="M34" s="233"/>
      <c r="N34" s="71"/>
      <c r="O34" s="2"/>
    </row>
    <row r="35" spans="1:15" ht="22.5" customHeight="1">
      <c r="A35" s="10"/>
      <c r="B35" s="230"/>
      <c r="C35" s="323"/>
      <c r="D35" s="324"/>
      <c r="E35" s="324"/>
      <c r="F35" s="324"/>
      <c r="G35" s="324"/>
      <c r="H35" s="324"/>
      <c r="I35" s="324"/>
      <c r="J35" s="325"/>
      <c r="K35" s="136">
        <f t="shared" si="1"/>
      </c>
      <c r="L35" s="52">
        <v>0</v>
      </c>
      <c r="M35" s="233"/>
      <c r="N35" s="71"/>
      <c r="O35" s="2"/>
    </row>
    <row r="36" spans="1:15" ht="22.5" customHeight="1">
      <c r="A36" s="10"/>
      <c r="B36" s="230"/>
      <c r="C36" s="328"/>
      <c r="D36" s="329"/>
      <c r="E36" s="329"/>
      <c r="F36" s="329"/>
      <c r="G36" s="329"/>
      <c r="H36" s="329"/>
      <c r="I36" s="329"/>
      <c r="J36" s="330"/>
      <c r="K36" s="136">
        <f t="shared" si="1"/>
      </c>
      <c r="L36" s="52">
        <v>0</v>
      </c>
      <c r="M36" s="233"/>
      <c r="N36" s="71"/>
      <c r="O36" s="2"/>
    </row>
    <row r="37" spans="1:15" ht="22.5" customHeight="1">
      <c r="A37" s="10"/>
      <c r="B37" s="230"/>
      <c r="C37" s="342"/>
      <c r="D37" s="343"/>
      <c r="E37" s="343"/>
      <c r="F37" s="343"/>
      <c r="G37" s="343"/>
      <c r="H37" s="343"/>
      <c r="I37" s="343"/>
      <c r="J37" s="344"/>
      <c r="K37" s="136">
        <f t="shared" si="1"/>
      </c>
      <c r="L37" s="52">
        <v>0</v>
      </c>
      <c r="M37" s="233"/>
      <c r="N37" s="71"/>
      <c r="O37" s="2"/>
    </row>
    <row r="38" spans="1:15" ht="22.5" customHeight="1" thickBot="1">
      <c r="A38" s="10"/>
      <c r="B38" s="230"/>
      <c r="C38" s="165"/>
      <c r="D38" s="341" t="s">
        <v>65</v>
      </c>
      <c r="E38" s="341"/>
      <c r="F38" s="341"/>
      <c r="G38" s="341"/>
      <c r="H38" s="341"/>
      <c r="I38" s="341"/>
      <c r="J38" s="341"/>
      <c r="K38" s="166"/>
      <c r="L38" s="49">
        <f>SUM(L32:L37)+SUMIF(C78:C98,N80,L78:L98)</f>
        <v>0</v>
      </c>
      <c r="M38" s="233"/>
      <c r="N38" s="75"/>
      <c r="O38" s="2"/>
    </row>
    <row r="39" spans="1:15" s="98" customFormat="1" ht="22.5" customHeight="1">
      <c r="A39" s="10"/>
      <c r="B39" s="230"/>
      <c r="C39" s="326" t="s">
        <v>103</v>
      </c>
      <c r="D39" s="327"/>
      <c r="E39" s="327"/>
      <c r="F39" s="327"/>
      <c r="G39" s="327"/>
      <c r="H39" s="327"/>
      <c r="I39" s="327"/>
      <c r="J39" s="327"/>
      <c r="K39" s="167"/>
      <c r="L39" s="168"/>
      <c r="M39" s="233"/>
      <c r="N39" s="75"/>
      <c r="O39" s="2"/>
    </row>
    <row r="40" spans="1:15" s="98" customFormat="1" ht="22.5" customHeight="1">
      <c r="A40" s="10"/>
      <c r="B40" s="230"/>
      <c r="C40" s="323"/>
      <c r="D40" s="324"/>
      <c r="E40" s="324"/>
      <c r="F40" s="324"/>
      <c r="G40" s="324"/>
      <c r="H40" s="324"/>
      <c r="I40" s="324"/>
      <c r="J40" s="325"/>
      <c r="K40" s="136">
        <f aca="true" t="shared" si="2" ref="K40:K45">IF(L40&gt;0,IF((L40/$L$75)&gt;0.05,"Above 5%",""),"")</f>
      </c>
      <c r="L40" s="52">
        <v>0</v>
      </c>
      <c r="M40" s="233"/>
      <c r="N40" s="75"/>
      <c r="O40" s="2"/>
    </row>
    <row r="41" spans="1:15" s="98" customFormat="1" ht="22.5" customHeight="1">
      <c r="A41" s="10"/>
      <c r="B41" s="230"/>
      <c r="C41" s="323"/>
      <c r="D41" s="324"/>
      <c r="E41" s="324"/>
      <c r="F41" s="324"/>
      <c r="G41" s="324"/>
      <c r="H41" s="324"/>
      <c r="I41" s="324"/>
      <c r="J41" s="325"/>
      <c r="K41" s="136">
        <f t="shared" si="2"/>
      </c>
      <c r="L41" s="52">
        <v>0</v>
      </c>
      <c r="M41" s="233"/>
      <c r="N41" s="75"/>
      <c r="O41" s="2"/>
    </row>
    <row r="42" spans="1:15" s="98" customFormat="1" ht="22.5" customHeight="1">
      <c r="A42" s="10"/>
      <c r="B42" s="230"/>
      <c r="C42" s="323"/>
      <c r="D42" s="324"/>
      <c r="E42" s="324"/>
      <c r="F42" s="324"/>
      <c r="G42" s="324"/>
      <c r="H42" s="324"/>
      <c r="I42" s="324"/>
      <c r="J42" s="325"/>
      <c r="K42" s="136">
        <f t="shared" si="2"/>
      </c>
      <c r="L42" s="52">
        <v>0</v>
      </c>
      <c r="M42" s="233"/>
      <c r="N42" s="75"/>
      <c r="O42" s="2"/>
    </row>
    <row r="43" spans="1:15" s="98" customFormat="1" ht="22.5" customHeight="1">
      <c r="A43" s="10"/>
      <c r="B43" s="230"/>
      <c r="C43" s="323"/>
      <c r="D43" s="324"/>
      <c r="E43" s="324"/>
      <c r="F43" s="324"/>
      <c r="G43" s="324"/>
      <c r="H43" s="324"/>
      <c r="I43" s="324"/>
      <c r="J43" s="325"/>
      <c r="K43" s="136">
        <f t="shared" si="2"/>
      </c>
      <c r="L43" s="52">
        <v>0</v>
      </c>
      <c r="M43" s="233"/>
      <c r="N43" s="75"/>
      <c r="O43" s="2"/>
    </row>
    <row r="44" spans="1:15" s="98" customFormat="1" ht="22.5" customHeight="1">
      <c r="A44" s="10"/>
      <c r="B44" s="230"/>
      <c r="C44" s="328"/>
      <c r="D44" s="329"/>
      <c r="E44" s="329"/>
      <c r="F44" s="329"/>
      <c r="G44" s="329"/>
      <c r="H44" s="329"/>
      <c r="I44" s="329"/>
      <c r="J44" s="330"/>
      <c r="K44" s="136">
        <f t="shared" si="2"/>
      </c>
      <c r="L44" s="52">
        <v>0</v>
      </c>
      <c r="M44" s="233"/>
      <c r="N44" s="75"/>
      <c r="O44" s="2"/>
    </row>
    <row r="45" spans="1:15" s="98" customFormat="1" ht="22.5" customHeight="1">
      <c r="A45" s="10"/>
      <c r="B45" s="230"/>
      <c r="C45" s="342"/>
      <c r="D45" s="343"/>
      <c r="E45" s="343"/>
      <c r="F45" s="343"/>
      <c r="G45" s="343"/>
      <c r="H45" s="343"/>
      <c r="I45" s="343"/>
      <c r="J45" s="344"/>
      <c r="K45" s="136">
        <f t="shared" si="2"/>
      </c>
      <c r="L45" s="52">
        <v>0</v>
      </c>
      <c r="M45" s="233"/>
      <c r="N45" s="75"/>
      <c r="O45" s="2"/>
    </row>
    <row r="46" spans="1:15" s="98" customFormat="1" ht="22.5" customHeight="1" thickBot="1">
      <c r="A46" s="10"/>
      <c r="B46" s="230"/>
      <c r="C46" s="165"/>
      <c r="D46" s="341" t="s">
        <v>141</v>
      </c>
      <c r="E46" s="341"/>
      <c r="F46" s="341"/>
      <c r="G46" s="341"/>
      <c r="H46" s="341"/>
      <c r="I46" s="341"/>
      <c r="J46" s="341"/>
      <c r="K46" s="166"/>
      <c r="L46" s="49">
        <f>SUM(L40:L45)+SUMIF(C78:C98,N81,L78:L98)</f>
        <v>0</v>
      </c>
      <c r="M46" s="233"/>
      <c r="N46" s="75"/>
      <c r="O46" s="2"/>
    </row>
    <row r="47" spans="1:15" ht="22.5" customHeight="1">
      <c r="A47" s="10"/>
      <c r="B47" s="230"/>
      <c r="C47" s="331" t="s">
        <v>142</v>
      </c>
      <c r="D47" s="332"/>
      <c r="E47" s="332"/>
      <c r="F47" s="332"/>
      <c r="G47" s="332"/>
      <c r="H47" s="332"/>
      <c r="I47" s="332"/>
      <c r="J47" s="332"/>
      <c r="K47" s="169"/>
      <c r="L47" s="168"/>
      <c r="M47" s="233"/>
      <c r="N47" s="345" t="s">
        <v>114</v>
      </c>
      <c r="O47" s="2"/>
    </row>
    <row r="48" spans="1:15" s="90" customFormat="1" ht="22.5" customHeight="1">
      <c r="A48" s="10"/>
      <c r="B48" s="230"/>
      <c r="C48" s="357" t="s">
        <v>143</v>
      </c>
      <c r="D48" s="358"/>
      <c r="E48" s="358"/>
      <c r="F48" s="358"/>
      <c r="G48" s="359"/>
      <c r="H48" s="170" t="s">
        <v>144</v>
      </c>
      <c r="I48" s="171"/>
      <c r="J48" s="172" t="s">
        <v>99</v>
      </c>
      <c r="K48" s="172"/>
      <c r="L48" s="173" t="s">
        <v>120</v>
      </c>
      <c r="M48" s="233"/>
      <c r="N48" s="345"/>
      <c r="O48" s="2"/>
    </row>
    <row r="49" spans="1:15" ht="22.5" customHeight="1">
      <c r="A49" s="10"/>
      <c r="B49" s="230"/>
      <c r="C49" s="360"/>
      <c r="D49" s="361"/>
      <c r="E49" s="361"/>
      <c r="F49" s="361"/>
      <c r="G49" s="362"/>
      <c r="H49" s="174">
        <v>0</v>
      </c>
      <c r="I49" s="175"/>
      <c r="J49" s="176" t="str">
        <f aca="true" t="shared" si="3" ref="J49:J54">IF(H49&gt;500,"You need three quotations","No quotations needed")</f>
        <v>No quotations needed</v>
      </c>
      <c r="K49" s="136">
        <f aca="true" t="shared" si="4" ref="K49:K54">IF(L49&gt;0,IF((L49/$L$75)&gt;0.05,"Above 5%",""),"")</f>
      </c>
      <c r="L49" s="52">
        <v>0</v>
      </c>
      <c r="M49" s="233"/>
      <c r="N49" s="345"/>
      <c r="O49" s="2"/>
    </row>
    <row r="50" spans="1:15" ht="22.5" customHeight="1">
      <c r="A50" s="10"/>
      <c r="B50" s="230"/>
      <c r="C50" s="360"/>
      <c r="D50" s="361"/>
      <c r="E50" s="361"/>
      <c r="F50" s="361"/>
      <c r="G50" s="362"/>
      <c r="H50" s="174">
        <v>0</v>
      </c>
      <c r="I50" s="175"/>
      <c r="J50" s="176" t="str">
        <f t="shared" si="3"/>
        <v>No quotations needed</v>
      </c>
      <c r="K50" s="136">
        <f t="shared" si="4"/>
      </c>
      <c r="L50" s="52">
        <v>0</v>
      </c>
      <c r="M50" s="233"/>
      <c r="N50" s="345"/>
      <c r="O50" s="2"/>
    </row>
    <row r="51" spans="1:15" ht="22.5" customHeight="1">
      <c r="A51" s="10"/>
      <c r="B51" s="230"/>
      <c r="C51" s="360"/>
      <c r="D51" s="361"/>
      <c r="E51" s="361"/>
      <c r="F51" s="361"/>
      <c r="G51" s="362"/>
      <c r="H51" s="174">
        <v>0</v>
      </c>
      <c r="I51" s="175"/>
      <c r="J51" s="176" t="str">
        <f t="shared" si="3"/>
        <v>No quotations needed</v>
      </c>
      <c r="K51" s="136">
        <f t="shared" si="4"/>
      </c>
      <c r="L51" s="52">
        <v>0</v>
      </c>
      <c r="M51" s="233"/>
      <c r="N51" s="345"/>
      <c r="O51" s="2"/>
    </row>
    <row r="52" spans="1:15" ht="22.5" customHeight="1">
      <c r="A52" s="10"/>
      <c r="B52" s="230"/>
      <c r="C52" s="360"/>
      <c r="D52" s="361"/>
      <c r="E52" s="361"/>
      <c r="F52" s="361"/>
      <c r="G52" s="362"/>
      <c r="H52" s="174">
        <v>0</v>
      </c>
      <c r="I52" s="175"/>
      <c r="J52" s="176" t="str">
        <f t="shared" si="3"/>
        <v>No quotations needed</v>
      </c>
      <c r="K52" s="136">
        <f t="shared" si="4"/>
      </c>
      <c r="L52" s="52">
        <v>0</v>
      </c>
      <c r="M52" s="233"/>
      <c r="N52" s="345"/>
      <c r="O52" s="2"/>
    </row>
    <row r="53" spans="1:15" ht="22.5" customHeight="1">
      <c r="A53" s="10"/>
      <c r="B53" s="230"/>
      <c r="C53" s="360"/>
      <c r="D53" s="361"/>
      <c r="E53" s="361"/>
      <c r="F53" s="361"/>
      <c r="G53" s="362"/>
      <c r="H53" s="174">
        <v>0</v>
      </c>
      <c r="I53" s="175"/>
      <c r="J53" s="176" t="str">
        <f t="shared" si="3"/>
        <v>No quotations needed</v>
      </c>
      <c r="K53" s="136">
        <f t="shared" si="4"/>
      </c>
      <c r="L53" s="52">
        <v>0</v>
      </c>
      <c r="M53" s="233"/>
      <c r="N53" s="345"/>
      <c r="O53" s="2"/>
    </row>
    <row r="54" spans="1:15" ht="22.5" customHeight="1">
      <c r="A54" s="10"/>
      <c r="B54" s="230"/>
      <c r="C54" s="360"/>
      <c r="D54" s="361"/>
      <c r="E54" s="361"/>
      <c r="F54" s="361"/>
      <c r="G54" s="362"/>
      <c r="H54" s="174">
        <v>0</v>
      </c>
      <c r="I54" s="175"/>
      <c r="J54" s="176" t="str">
        <f t="shared" si="3"/>
        <v>No quotations needed</v>
      </c>
      <c r="K54" s="136">
        <f t="shared" si="4"/>
      </c>
      <c r="L54" s="52">
        <v>0</v>
      </c>
      <c r="M54" s="233"/>
      <c r="N54" s="345"/>
      <c r="O54" s="2"/>
    </row>
    <row r="55" spans="1:15" ht="22.5" customHeight="1" thickBot="1">
      <c r="A55" s="10"/>
      <c r="B55" s="230"/>
      <c r="C55" s="165"/>
      <c r="D55" s="341" t="s">
        <v>145</v>
      </c>
      <c r="E55" s="341"/>
      <c r="F55" s="341"/>
      <c r="G55" s="341"/>
      <c r="H55" s="341"/>
      <c r="I55" s="341"/>
      <c r="J55" s="341"/>
      <c r="K55" s="166"/>
      <c r="L55" s="49">
        <f>SUM(L49:L54)+SUMIF(C78:C98,N82,L78:L98)</f>
        <v>0</v>
      </c>
      <c r="M55" s="233"/>
      <c r="N55" s="345"/>
      <c r="O55" s="2"/>
    </row>
    <row r="56" spans="1:15" ht="22.5" customHeight="1">
      <c r="A56" s="10"/>
      <c r="B56" s="230"/>
      <c r="C56" s="326" t="s">
        <v>162</v>
      </c>
      <c r="D56" s="327"/>
      <c r="E56" s="327"/>
      <c r="F56" s="327"/>
      <c r="G56" s="327"/>
      <c r="H56" s="327"/>
      <c r="I56" s="327"/>
      <c r="J56" s="327"/>
      <c r="K56" s="167"/>
      <c r="L56" s="168"/>
      <c r="M56" s="233"/>
      <c r="N56" s="71"/>
      <c r="O56" s="2"/>
    </row>
    <row r="57" spans="1:15" ht="22.5" customHeight="1">
      <c r="A57" s="10"/>
      <c r="B57" s="230"/>
      <c r="C57" s="335"/>
      <c r="D57" s="336"/>
      <c r="E57" s="336"/>
      <c r="F57" s="336"/>
      <c r="G57" s="336"/>
      <c r="H57" s="336"/>
      <c r="I57" s="336"/>
      <c r="J57" s="337"/>
      <c r="K57" s="136">
        <f aca="true" t="shared" si="5" ref="K57:K62">IF(L57&gt;0,IF((L57/$L$75)&gt;0.05,"Above 5%",""),"")</f>
      </c>
      <c r="L57" s="52">
        <v>0</v>
      </c>
      <c r="M57" s="233"/>
      <c r="N57" s="71"/>
      <c r="O57" s="2"/>
    </row>
    <row r="58" spans="1:15" ht="22.5" customHeight="1">
      <c r="A58" s="10"/>
      <c r="B58" s="230"/>
      <c r="C58" s="360"/>
      <c r="D58" s="361"/>
      <c r="E58" s="361"/>
      <c r="F58" s="361"/>
      <c r="G58" s="361"/>
      <c r="H58" s="361"/>
      <c r="I58" s="361"/>
      <c r="J58" s="362"/>
      <c r="K58" s="136">
        <f t="shared" si="5"/>
      </c>
      <c r="L58" s="52">
        <v>0</v>
      </c>
      <c r="M58" s="233"/>
      <c r="N58" s="71"/>
      <c r="O58" s="2"/>
    </row>
    <row r="59" spans="1:15" ht="22.5" customHeight="1">
      <c r="A59" s="10"/>
      <c r="B59" s="230"/>
      <c r="C59" s="360"/>
      <c r="D59" s="361"/>
      <c r="E59" s="361"/>
      <c r="F59" s="361"/>
      <c r="G59" s="361"/>
      <c r="H59" s="361"/>
      <c r="I59" s="361"/>
      <c r="J59" s="362"/>
      <c r="K59" s="136">
        <f t="shared" si="5"/>
      </c>
      <c r="L59" s="52">
        <v>0</v>
      </c>
      <c r="M59" s="233"/>
      <c r="N59" s="71"/>
      <c r="O59" s="2"/>
    </row>
    <row r="60" spans="1:15" ht="22.5" customHeight="1">
      <c r="A60" s="10"/>
      <c r="B60" s="230"/>
      <c r="C60" s="360"/>
      <c r="D60" s="361"/>
      <c r="E60" s="361"/>
      <c r="F60" s="361"/>
      <c r="G60" s="361"/>
      <c r="H60" s="361"/>
      <c r="I60" s="361"/>
      <c r="J60" s="362"/>
      <c r="K60" s="136">
        <f t="shared" si="5"/>
      </c>
      <c r="L60" s="52">
        <v>0</v>
      </c>
      <c r="M60" s="233"/>
      <c r="N60" s="71"/>
      <c r="O60" s="2"/>
    </row>
    <row r="61" spans="1:15" ht="22.5" customHeight="1">
      <c r="A61" s="10"/>
      <c r="B61" s="230"/>
      <c r="C61" s="360"/>
      <c r="D61" s="361"/>
      <c r="E61" s="361"/>
      <c r="F61" s="361"/>
      <c r="G61" s="361"/>
      <c r="H61" s="361"/>
      <c r="I61" s="361"/>
      <c r="J61" s="362"/>
      <c r="K61" s="136">
        <f t="shared" si="5"/>
      </c>
      <c r="L61" s="52">
        <v>0</v>
      </c>
      <c r="M61" s="233"/>
      <c r="N61" s="71"/>
      <c r="O61" s="2"/>
    </row>
    <row r="62" spans="1:15" ht="22.5" customHeight="1">
      <c r="A62" s="10"/>
      <c r="B62" s="230"/>
      <c r="C62" s="360"/>
      <c r="D62" s="361"/>
      <c r="E62" s="361"/>
      <c r="F62" s="361"/>
      <c r="G62" s="361"/>
      <c r="H62" s="361"/>
      <c r="I62" s="361"/>
      <c r="J62" s="362"/>
      <c r="K62" s="136">
        <f t="shared" si="5"/>
      </c>
      <c r="L62" s="52">
        <v>0</v>
      </c>
      <c r="M62" s="233"/>
      <c r="N62" s="71"/>
      <c r="O62" s="2"/>
    </row>
    <row r="63" spans="1:15" ht="22.5" customHeight="1" thickBot="1">
      <c r="A63" s="10"/>
      <c r="B63" s="230"/>
      <c r="C63" s="165"/>
      <c r="D63" s="341" t="s">
        <v>64</v>
      </c>
      <c r="E63" s="341"/>
      <c r="F63" s="341"/>
      <c r="G63" s="341"/>
      <c r="H63" s="341"/>
      <c r="I63" s="341"/>
      <c r="J63" s="341"/>
      <c r="K63" s="166"/>
      <c r="L63" s="49">
        <f>SUM(L57:L62)+SUMIF(C78:C98,N83,L78:L98)</f>
        <v>0</v>
      </c>
      <c r="M63" s="233"/>
      <c r="N63" s="71"/>
      <c r="O63" s="2"/>
    </row>
    <row r="64" spans="1:15" ht="22.5" customHeight="1">
      <c r="A64" s="10"/>
      <c r="B64" s="230"/>
      <c r="C64" s="331" t="s">
        <v>146</v>
      </c>
      <c r="D64" s="332"/>
      <c r="E64" s="332"/>
      <c r="F64" s="332"/>
      <c r="G64" s="332"/>
      <c r="H64" s="332"/>
      <c r="I64" s="332"/>
      <c r="J64" s="332"/>
      <c r="K64" s="169"/>
      <c r="L64" s="168"/>
      <c r="M64" s="233"/>
      <c r="N64" s="71"/>
      <c r="O64" s="2"/>
    </row>
    <row r="65" spans="1:15" ht="22.5" customHeight="1">
      <c r="A65" s="10"/>
      <c r="B65" s="230"/>
      <c r="C65" s="335"/>
      <c r="D65" s="336"/>
      <c r="E65" s="336"/>
      <c r="F65" s="336"/>
      <c r="G65" s="336"/>
      <c r="H65" s="336"/>
      <c r="I65" s="336"/>
      <c r="J65" s="337"/>
      <c r="K65" s="136">
        <f aca="true" t="shared" si="6" ref="K65:K70">IF(L65&gt;0,IF((L65/$L$75)&gt;0.05,"Above 5%",""),"")</f>
      </c>
      <c r="L65" s="52">
        <v>0</v>
      </c>
      <c r="M65" s="233"/>
      <c r="N65" s="71"/>
      <c r="O65" s="2"/>
    </row>
    <row r="66" spans="1:15" ht="22.5" customHeight="1">
      <c r="A66" s="10"/>
      <c r="B66" s="230"/>
      <c r="C66" s="360"/>
      <c r="D66" s="361"/>
      <c r="E66" s="361"/>
      <c r="F66" s="361"/>
      <c r="G66" s="361"/>
      <c r="H66" s="361"/>
      <c r="I66" s="361"/>
      <c r="J66" s="362"/>
      <c r="K66" s="136">
        <f t="shared" si="6"/>
      </c>
      <c r="L66" s="52">
        <v>0</v>
      </c>
      <c r="M66" s="233"/>
      <c r="N66" s="71"/>
      <c r="O66" s="2"/>
    </row>
    <row r="67" spans="1:15" ht="22.5" customHeight="1">
      <c r="A67" s="10"/>
      <c r="B67" s="230"/>
      <c r="C67" s="360"/>
      <c r="D67" s="361"/>
      <c r="E67" s="361"/>
      <c r="F67" s="361"/>
      <c r="G67" s="361"/>
      <c r="H67" s="361"/>
      <c r="I67" s="361"/>
      <c r="J67" s="362"/>
      <c r="K67" s="136">
        <f t="shared" si="6"/>
      </c>
      <c r="L67" s="52">
        <v>0</v>
      </c>
      <c r="M67" s="233"/>
      <c r="N67" s="71"/>
      <c r="O67" s="2"/>
    </row>
    <row r="68" spans="1:15" ht="22.5" customHeight="1">
      <c r="A68" s="10"/>
      <c r="B68" s="230"/>
      <c r="C68" s="360"/>
      <c r="D68" s="361"/>
      <c r="E68" s="361"/>
      <c r="F68" s="361"/>
      <c r="G68" s="361"/>
      <c r="H68" s="361"/>
      <c r="I68" s="361"/>
      <c r="J68" s="362"/>
      <c r="K68" s="136">
        <f t="shared" si="6"/>
      </c>
      <c r="L68" s="52">
        <v>0</v>
      </c>
      <c r="M68" s="233"/>
      <c r="N68" s="71"/>
      <c r="O68" s="2"/>
    </row>
    <row r="69" spans="1:15" ht="22.5" customHeight="1">
      <c r="A69" s="10"/>
      <c r="B69" s="230"/>
      <c r="C69" s="360"/>
      <c r="D69" s="361"/>
      <c r="E69" s="361"/>
      <c r="F69" s="361"/>
      <c r="G69" s="361"/>
      <c r="H69" s="361"/>
      <c r="I69" s="361"/>
      <c r="J69" s="362"/>
      <c r="K69" s="136">
        <f t="shared" si="6"/>
      </c>
      <c r="L69" s="52">
        <v>0</v>
      </c>
      <c r="M69" s="233"/>
      <c r="N69" s="71"/>
      <c r="O69" s="2"/>
    </row>
    <row r="70" spans="1:15" ht="22.5" customHeight="1">
      <c r="A70" s="10"/>
      <c r="B70" s="230"/>
      <c r="C70" s="360"/>
      <c r="D70" s="361"/>
      <c r="E70" s="361"/>
      <c r="F70" s="361"/>
      <c r="G70" s="361"/>
      <c r="H70" s="361"/>
      <c r="I70" s="361"/>
      <c r="J70" s="362"/>
      <c r="K70" s="136">
        <f t="shared" si="6"/>
      </c>
      <c r="L70" s="52">
        <v>0</v>
      </c>
      <c r="M70" s="233"/>
      <c r="N70" s="71"/>
      <c r="O70" s="2"/>
    </row>
    <row r="71" spans="1:15" ht="22.5" customHeight="1" thickBot="1">
      <c r="A71" s="10"/>
      <c r="B71" s="230"/>
      <c r="C71" s="165"/>
      <c r="D71" s="341" t="s">
        <v>63</v>
      </c>
      <c r="E71" s="341"/>
      <c r="F71" s="341"/>
      <c r="G71" s="341"/>
      <c r="H71" s="341"/>
      <c r="I71" s="341"/>
      <c r="J71" s="341"/>
      <c r="K71" s="166"/>
      <c r="L71" s="49">
        <f>SUM(L65:L70)+SUMIF(C78:C98,N84,L78:L98)</f>
        <v>0</v>
      </c>
      <c r="M71" s="233"/>
      <c r="N71" s="71"/>
      <c r="O71" s="2"/>
    </row>
    <row r="72" spans="1:15" ht="22.5" customHeight="1" thickBot="1">
      <c r="A72" s="10"/>
      <c r="B72" s="230"/>
      <c r="C72" s="381" t="s">
        <v>147</v>
      </c>
      <c r="D72" s="382"/>
      <c r="E72" s="382"/>
      <c r="F72" s="382"/>
      <c r="G72" s="382"/>
      <c r="H72" s="382"/>
      <c r="I72" s="382"/>
      <c r="J72" s="382"/>
      <c r="K72" s="177"/>
      <c r="L72" s="178">
        <f>Income!K50</f>
        <v>0</v>
      </c>
      <c r="M72" s="233"/>
      <c r="N72" s="71"/>
      <c r="O72" s="2"/>
    </row>
    <row r="73" spans="1:15" s="81" customFormat="1" ht="22.5" customHeight="1" thickBot="1">
      <c r="A73" s="10"/>
      <c r="B73" s="230"/>
      <c r="C73" s="364" t="s">
        <v>94</v>
      </c>
      <c r="D73" s="365"/>
      <c r="E73" s="365"/>
      <c r="F73" s="365"/>
      <c r="G73" s="365"/>
      <c r="H73" s="365"/>
      <c r="I73" s="365"/>
      <c r="J73" s="365"/>
      <c r="K73" s="179"/>
      <c r="L73" s="83">
        <f>SUMIF(C78:C98,N85,L78:L98)</f>
        <v>0</v>
      </c>
      <c r="M73" s="233"/>
      <c r="N73" s="71"/>
      <c r="O73" s="2"/>
    </row>
    <row r="74" spans="1:15" ht="22.5" customHeight="1" thickBot="1">
      <c r="A74" s="10"/>
      <c r="B74" s="230"/>
      <c r="C74" s="366" t="s">
        <v>148</v>
      </c>
      <c r="D74" s="367"/>
      <c r="E74" s="367"/>
      <c r="F74" s="367"/>
      <c r="G74" s="367"/>
      <c r="H74" s="367"/>
      <c r="I74" s="147"/>
      <c r="J74" s="180">
        <f>IF(L74&gt;(L75/20),"Contingency is above 5%","")</f>
      </c>
      <c r="K74" s="136">
        <f>IF(L74&gt;0,IF((L74/$L$75)&gt;0.05,"",""),"")</f>
      </c>
      <c r="L74" s="181">
        <v>0</v>
      </c>
      <c r="M74" s="233"/>
      <c r="N74" s="145" t="e">
        <f>SUM(L74/N75)</f>
        <v>#DIV/0!</v>
      </c>
      <c r="O74" s="2"/>
    </row>
    <row r="75" spans="1:15" ht="36" customHeight="1" thickBot="1">
      <c r="A75" s="10"/>
      <c r="B75" s="230"/>
      <c r="C75" s="320" t="s">
        <v>151</v>
      </c>
      <c r="D75" s="321"/>
      <c r="E75" s="321"/>
      <c r="F75" s="321"/>
      <c r="G75" s="321"/>
      <c r="H75" s="321"/>
      <c r="I75" s="321"/>
      <c r="J75" s="363"/>
      <c r="K75" s="129"/>
      <c r="L75" s="15">
        <f>SUM(L30,L38,L46,L55,L63,L71,L72,L73,L74)</f>
        <v>0</v>
      </c>
      <c r="M75" s="233"/>
      <c r="N75" s="146">
        <f>L75</f>
        <v>0</v>
      </c>
      <c r="O75" s="2"/>
    </row>
    <row r="76" spans="1:15" ht="15" customHeight="1" thickBot="1">
      <c r="A76" s="6"/>
      <c r="B76" s="230"/>
      <c r="C76" s="206"/>
      <c r="D76" s="206"/>
      <c r="E76" s="206"/>
      <c r="F76" s="206"/>
      <c r="G76" s="206"/>
      <c r="H76" s="206"/>
      <c r="I76" s="206"/>
      <c r="J76" s="206"/>
      <c r="K76" s="133"/>
      <c r="L76" s="133"/>
      <c r="M76" s="233"/>
      <c r="N76" s="75"/>
      <c r="O76" s="2"/>
    </row>
    <row r="77" spans="1:15" s="4" customFormat="1" ht="22.5" customHeight="1">
      <c r="A77" s="6"/>
      <c r="B77" s="230"/>
      <c r="C77" s="58" t="s">
        <v>24</v>
      </c>
      <c r="D77" s="348" t="s">
        <v>98</v>
      </c>
      <c r="E77" s="349"/>
      <c r="F77" s="349"/>
      <c r="G77" s="349"/>
      <c r="H77" s="349"/>
      <c r="I77" s="349"/>
      <c r="J77" s="349"/>
      <c r="K77" s="134"/>
      <c r="L77" s="135"/>
      <c r="M77" s="233"/>
      <c r="N77" s="71"/>
      <c r="O77" s="2"/>
    </row>
    <row r="78" spans="1:15" s="4" customFormat="1" ht="22.5" customHeight="1">
      <c r="A78" s="6"/>
      <c r="B78" s="230"/>
      <c r="C78" s="182" t="s">
        <v>2</v>
      </c>
      <c r="D78" s="350"/>
      <c r="E78" s="339"/>
      <c r="F78" s="339"/>
      <c r="G78" s="339"/>
      <c r="H78" s="339"/>
      <c r="I78" s="339"/>
      <c r="J78" s="340"/>
      <c r="K78" s="138">
        <f aca="true" t="shared" si="7" ref="K78:K98">IF(L78&gt;0,IF((L78/$L$75)&gt;0.05,"Above 5%",""),"")</f>
      </c>
      <c r="L78" s="60">
        <v>0</v>
      </c>
      <c r="M78" s="233"/>
      <c r="N78" s="144" t="s">
        <v>2</v>
      </c>
      <c r="O78" s="2"/>
    </row>
    <row r="79" spans="1:15" s="4" customFormat="1" ht="22.5" customHeight="1">
      <c r="A79" s="6"/>
      <c r="B79" s="230"/>
      <c r="C79" s="182" t="s">
        <v>2</v>
      </c>
      <c r="D79" s="350"/>
      <c r="E79" s="339"/>
      <c r="F79" s="339"/>
      <c r="G79" s="339"/>
      <c r="H79" s="339"/>
      <c r="I79" s="339"/>
      <c r="J79" s="340"/>
      <c r="K79" s="138">
        <f t="shared" si="7"/>
      </c>
      <c r="L79" s="60">
        <v>0</v>
      </c>
      <c r="M79" s="233"/>
      <c r="N79" s="144" t="s">
        <v>149</v>
      </c>
      <c r="O79" s="2"/>
    </row>
    <row r="80" spans="1:15" s="4" customFormat="1" ht="22.5" customHeight="1">
      <c r="A80" s="6"/>
      <c r="B80" s="230"/>
      <c r="C80" s="182" t="s">
        <v>2</v>
      </c>
      <c r="D80" s="350"/>
      <c r="E80" s="339"/>
      <c r="F80" s="339"/>
      <c r="G80" s="339"/>
      <c r="H80" s="339"/>
      <c r="I80" s="339"/>
      <c r="J80" s="340"/>
      <c r="K80" s="138">
        <f t="shared" si="7"/>
      </c>
      <c r="L80" s="60">
        <v>0</v>
      </c>
      <c r="M80" s="233"/>
      <c r="N80" s="144" t="s">
        <v>25</v>
      </c>
      <c r="O80" s="2"/>
    </row>
    <row r="81" spans="1:15" s="4" customFormat="1" ht="22.5" customHeight="1">
      <c r="A81" s="6"/>
      <c r="B81" s="230"/>
      <c r="C81" s="182" t="s">
        <v>2</v>
      </c>
      <c r="D81" s="350"/>
      <c r="E81" s="339"/>
      <c r="F81" s="339"/>
      <c r="G81" s="339"/>
      <c r="H81" s="339"/>
      <c r="I81" s="339"/>
      <c r="J81" s="340"/>
      <c r="K81" s="138">
        <f t="shared" si="7"/>
      </c>
      <c r="L81" s="60">
        <v>0</v>
      </c>
      <c r="M81" s="233"/>
      <c r="N81" s="144" t="s">
        <v>104</v>
      </c>
      <c r="O81" s="2"/>
    </row>
    <row r="82" spans="1:15" s="4" customFormat="1" ht="22.5" customHeight="1">
      <c r="A82" s="6"/>
      <c r="B82" s="230"/>
      <c r="C82" s="182" t="s">
        <v>2</v>
      </c>
      <c r="D82" s="350"/>
      <c r="E82" s="339"/>
      <c r="F82" s="339"/>
      <c r="G82" s="339"/>
      <c r="H82" s="339"/>
      <c r="I82" s="339"/>
      <c r="J82" s="340"/>
      <c r="K82" s="138">
        <f t="shared" si="7"/>
      </c>
      <c r="L82" s="60">
        <v>0</v>
      </c>
      <c r="M82" s="233"/>
      <c r="N82" s="144" t="s">
        <v>127</v>
      </c>
      <c r="O82" s="2"/>
    </row>
    <row r="83" spans="1:15" s="4" customFormat="1" ht="22.5" customHeight="1">
      <c r="A83" s="6"/>
      <c r="B83" s="230"/>
      <c r="C83" s="182" t="s">
        <v>2</v>
      </c>
      <c r="D83" s="350"/>
      <c r="E83" s="339"/>
      <c r="F83" s="339"/>
      <c r="G83" s="339"/>
      <c r="H83" s="339"/>
      <c r="I83" s="339"/>
      <c r="J83" s="340"/>
      <c r="K83" s="138">
        <f t="shared" si="7"/>
      </c>
      <c r="L83" s="60">
        <v>0</v>
      </c>
      <c r="M83" s="233"/>
      <c r="N83" s="144" t="s">
        <v>26</v>
      </c>
      <c r="O83" s="2"/>
    </row>
    <row r="84" spans="1:15" s="4" customFormat="1" ht="22.5" customHeight="1">
      <c r="A84" s="6"/>
      <c r="B84" s="230"/>
      <c r="C84" s="182" t="s">
        <v>2</v>
      </c>
      <c r="D84" s="350"/>
      <c r="E84" s="339"/>
      <c r="F84" s="339"/>
      <c r="G84" s="339"/>
      <c r="H84" s="339"/>
      <c r="I84" s="339"/>
      <c r="J84" s="340"/>
      <c r="K84" s="138">
        <f t="shared" si="7"/>
      </c>
      <c r="L84" s="60">
        <v>0</v>
      </c>
      <c r="M84" s="233"/>
      <c r="N84" s="144" t="s">
        <v>27</v>
      </c>
      <c r="O84" s="2"/>
    </row>
    <row r="85" spans="1:15" s="4" customFormat="1" ht="22.5" customHeight="1">
      <c r="A85" s="6"/>
      <c r="B85" s="230"/>
      <c r="C85" s="182" t="s">
        <v>2</v>
      </c>
      <c r="D85" s="350"/>
      <c r="E85" s="339"/>
      <c r="F85" s="339"/>
      <c r="G85" s="339"/>
      <c r="H85" s="339"/>
      <c r="I85" s="339"/>
      <c r="J85" s="340"/>
      <c r="K85" s="138">
        <f t="shared" si="7"/>
      </c>
      <c r="L85" s="60">
        <v>0</v>
      </c>
      <c r="M85" s="233"/>
      <c r="N85" s="144" t="s">
        <v>95</v>
      </c>
      <c r="O85" s="2"/>
    </row>
    <row r="86" spans="1:15" s="4" customFormat="1" ht="22.5" customHeight="1">
      <c r="A86" s="6"/>
      <c r="B86" s="230"/>
      <c r="C86" s="182" t="s">
        <v>2</v>
      </c>
      <c r="D86" s="350"/>
      <c r="E86" s="339"/>
      <c r="F86" s="339"/>
      <c r="G86" s="339"/>
      <c r="H86" s="339"/>
      <c r="I86" s="339"/>
      <c r="J86" s="340"/>
      <c r="K86" s="138">
        <f t="shared" si="7"/>
      </c>
      <c r="L86" s="60">
        <v>0</v>
      </c>
      <c r="M86" s="233"/>
      <c r="N86" s="71"/>
      <c r="O86" s="2"/>
    </row>
    <row r="87" spans="1:15" s="4" customFormat="1" ht="22.5" customHeight="1">
      <c r="A87" s="6"/>
      <c r="B87" s="230"/>
      <c r="C87" s="182" t="s">
        <v>2</v>
      </c>
      <c r="D87" s="350"/>
      <c r="E87" s="339"/>
      <c r="F87" s="339"/>
      <c r="G87" s="339"/>
      <c r="H87" s="339"/>
      <c r="I87" s="339"/>
      <c r="J87" s="340"/>
      <c r="K87" s="138">
        <f t="shared" si="7"/>
      </c>
      <c r="L87" s="60">
        <v>0</v>
      </c>
      <c r="M87" s="233"/>
      <c r="N87" s="71"/>
      <c r="O87" s="2"/>
    </row>
    <row r="88" spans="1:15" s="4" customFormat="1" ht="22.5" customHeight="1">
      <c r="A88" s="6"/>
      <c r="B88" s="230"/>
      <c r="C88" s="182" t="s">
        <v>2</v>
      </c>
      <c r="D88" s="350"/>
      <c r="E88" s="339"/>
      <c r="F88" s="339"/>
      <c r="G88" s="339"/>
      <c r="H88" s="339"/>
      <c r="I88" s="339"/>
      <c r="J88" s="340"/>
      <c r="K88" s="138">
        <f t="shared" si="7"/>
      </c>
      <c r="L88" s="60">
        <v>0</v>
      </c>
      <c r="M88" s="233"/>
      <c r="N88" s="71"/>
      <c r="O88" s="2"/>
    </row>
    <row r="89" spans="1:15" s="4" customFormat="1" ht="22.5" customHeight="1">
      <c r="A89" s="6"/>
      <c r="B89" s="230"/>
      <c r="C89" s="182" t="s">
        <v>2</v>
      </c>
      <c r="D89" s="350"/>
      <c r="E89" s="339"/>
      <c r="F89" s="339"/>
      <c r="G89" s="339"/>
      <c r="H89" s="339"/>
      <c r="I89" s="339"/>
      <c r="J89" s="340"/>
      <c r="K89" s="138">
        <f t="shared" si="7"/>
      </c>
      <c r="L89" s="60">
        <v>0</v>
      </c>
      <c r="M89" s="233"/>
      <c r="N89" s="71"/>
      <c r="O89" s="2"/>
    </row>
    <row r="90" spans="1:15" s="4" customFormat="1" ht="22.5" customHeight="1">
      <c r="A90" s="6"/>
      <c r="B90" s="230"/>
      <c r="C90" s="182" t="s">
        <v>2</v>
      </c>
      <c r="D90" s="350"/>
      <c r="E90" s="339"/>
      <c r="F90" s="339"/>
      <c r="G90" s="339"/>
      <c r="H90" s="339"/>
      <c r="I90" s="339"/>
      <c r="J90" s="340"/>
      <c r="K90" s="138">
        <f t="shared" si="7"/>
      </c>
      <c r="L90" s="60">
        <v>0</v>
      </c>
      <c r="M90" s="233"/>
      <c r="N90" s="71"/>
      <c r="O90" s="2"/>
    </row>
    <row r="91" spans="1:15" s="4" customFormat="1" ht="22.5" customHeight="1">
      <c r="A91" s="6"/>
      <c r="B91" s="230"/>
      <c r="C91" s="182" t="s">
        <v>2</v>
      </c>
      <c r="D91" s="350"/>
      <c r="E91" s="339"/>
      <c r="F91" s="339"/>
      <c r="G91" s="339"/>
      <c r="H91" s="339"/>
      <c r="I91" s="339"/>
      <c r="J91" s="340"/>
      <c r="K91" s="138">
        <f t="shared" si="7"/>
      </c>
      <c r="L91" s="60">
        <v>0</v>
      </c>
      <c r="M91" s="233"/>
      <c r="N91" s="71"/>
      <c r="O91" s="2"/>
    </row>
    <row r="92" spans="1:15" s="4" customFormat="1" ht="22.5" customHeight="1">
      <c r="A92" s="6"/>
      <c r="B92" s="230"/>
      <c r="C92" s="182" t="s">
        <v>2</v>
      </c>
      <c r="D92" s="350"/>
      <c r="E92" s="339"/>
      <c r="F92" s="339"/>
      <c r="G92" s="339"/>
      <c r="H92" s="339"/>
      <c r="I92" s="339"/>
      <c r="J92" s="340"/>
      <c r="K92" s="138">
        <f t="shared" si="7"/>
      </c>
      <c r="L92" s="60">
        <v>0</v>
      </c>
      <c r="M92" s="233"/>
      <c r="N92" s="71"/>
      <c r="O92" s="2"/>
    </row>
    <row r="93" spans="1:15" s="4" customFormat="1" ht="22.5" customHeight="1">
      <c r="A93" s="6"/>
      <c r="B93" s="230"/>
      <c r="C93" s="182" t="s">
        <v>2</v>
      </c>
      <c r="D93" s="350"/>
      <c r="E93" s="339"/>
      <c r="F93" s="339"/>
      <c r="G93" s="339"/>
      <c r="H93" s="339"/>
      <c r="I93" s="339"/>
      <c r="J93" s="340"/>
      <c r="K93" s="138">
        <f t="shared" si="7"/>
      </c>
      <c r="L93" s="60">
        <v>0</v>
      </c>
      <c r="M93" s="233"/>
      <c r="N93" s="71"/>
      <c r="O93" s="2"/>
    </row>
    <row r="94" spans="1:15" s="4" customFormat="1" ht="22.5" customHeight="1">
      <c r="A94" s="6"/>
      <c r="B94" s="230"/>
      <c r="C94" s="182" t="s">
        <v>2</v>
      </c>
      <c r="D94" s="350"/>
      <c r="E94" s="339"/>
      <c r="F94" s="339"/>
      <c r="G94" s="339"/>
      <c r="H94" s="339"/>
      <c r="I94" s="339"/>
      <c r="J94" s="340"/>
      <c r="K94" s="138">
        <f t="shared" si="7"/>
      </c>
      <c r="L94" s="60">
        <v>0</v>
      </c>
      <c r="M94" s="233"/>
      <c r="N94" s="71"/>
      <c r="O94" s="2"/>
    </row>
    <row r="95" spans="1:15" s="4" customFormat="1" ht="22.5" customHeight="1">
      <c r="A95" s="6"/>
      <c r="B95" s="230"/>
      <c r="C95" s="182" t="s">
        <v>2</v>
      </c>
      <c r="D95" s="350"/>
      <c r="E95" s="339"/>
      <c r="F95" s="339"/>
      <c r="G95" s="339"/>
      <c r="H95" s="339"/>
      <c r="I95" s="339"/>
      <c r="J95" s="340"/>
      <c r="K95" s="138">
        <f t="shared" si="7"/>
      </c>
      <c r="L95" s="60">
        <v>0</v>
      </c>
      <c r="M95" s="233"/>
      <c r="N95" s="71"/>
      <c r="O95" s="2"/>
    </row>
    <row r="96" spans="1:15" s="4" customFormat="1" ht="22.5" customHeight="1">
      <c r="A96" s="6"/>
      <c r="B96" s="230"/>
      <c r="C96" s="182" t="s">
        <v>2</v>
      </c>
      <c r="D96" s="350"/>
      <c r="E96" s="339"/>
      <c r="F96" s="339"/>
      <c r="G96" s="339"/>
      <c r="H96" s="339"/>
      <c r="I96" s="339"/>
      <c r="J96" s="340"/>
      <c r="K96" s="138">
        <f t="shared" si="7"/>
      </c>
      <c r="L96" s="60">
        <v>0</v>
      </c>
      <c r="M96" s="233"/>
      <c r="N96" s="71"/>
      <c r="O96" s="2"/>
    </row>
    <row r="97" spans="1:15" s="4" customFormat="1" ht="22.5" customHeight="1">
      <c r="A97" s="6"/>
      <c r="B97" s="230"/>
      <c r="C97" s="182" t="s">
        <v>2</v>
      </c>
      <c r="D97" s="350"/>
      <c r="E97" s="339"/>
      <c r="F97" s="339"/>
      <c r="G97" s="339"/>
      <c r="H97" s="339"/>
      <c r="I97" s="339"/>
      <c r="J97" s="340"/>
      <c r="K97" s="138">
        <f t="shared" si="7"/>
      </c>
      <c r="L97" s="60">
        <v>0</v>
      </c>
      <c r="M97" s="233"/>
      <c r="N97" s="71"/>
      <c r="O97" s="2"/>
    </row>
    <row r="98" spans="1:15" s="4" customFormat="1" ht="22.5" customHeight="1" thickBot="1">
      <c r="A98" s="6"/>
      <c r="B98" s="230"/>
      <c r="C98" s="183" t="s">
        <v>2</v>
      </c>
      <c r="D98" s="351"/>
      <c r="E98" s="352"/>
      <c r="F98" s="352"/>
      <c r="G98" s="352"/>
      <c r="H98" s="352"/>
      <c r="I98" s="352"/>
      <c r="J98" s="353"/>
      <c r="K98" s="139">
        <f t="shared" si="7"/>
      </c>
      <c r="L98" s="60">
        <v>0</v>
      </c>
      <c r="M98" s="233"/>
      <c r="N98" s="71"/>
      <c r="O98" s="2"/>
    </row>
    <row r="99" spans="1:15" s="4" customFormat="1" ht="22.5" customHeight="1" hidden="1" thickBot="1">
      <c r="A99" s="6"/>
      <c r="B99" s="230"/>
      <c r="C99" s="304" t="s">
        <v>66</v>
      </c>
      <c r="D99" s="305"/>
      <c r="E99" s="305"/>
      <c r="F99" s="305"/>
      <c r="G99" s="305"/>
      <c r="H99" s="305"/>
      <c r="I99" s="305"/>
      <c r="J99" s="305"/>
      <c r="K99" s="130"/>
      <c r="L99" s="48">
        <f>SUM(L78:L98)</f>
        <v>0</v>
      </c>
      <c r="M99" s="233"/>
      <c r="N99" s="71"/>
      <c r="O99" s="2"/>
    </row>
    <row r="100" spans="1:15" s="89" customFormat="1" ht="12" customHeight="1" thickBot="1">
      <c r="A100" s="6"/>
      <c r="B100" s="230"/>
      <c r="C100" s="219"/>
      <c r="D100" s="219"/>
      <c r="E100" s="219"/>
      <c r="F100" s="219"/>
      <c r="G100" s="219"/>
      <c r="H100" s="219"/>
      <c r="I100" s="219"/>
      <c r="J100" s="219"/>
      <c r="K100" s="219"/>
      <c r="L100" s="219"/>
      <c r="M100" s="233"/>
      <c r="N100" s="75"/>
      <c r="O100" s="2"/>
    </row>
    <row r="101" spans="1:15" s="89" customFormat="1" ht="19.5" customHeight="1" thickBot="1" thickTop="1">
      <c r="A101" s="6"/>
      <c r="B101" s="230"/>
      <c r="C101" s="219"/>
      <c r="D101" s="219"/>
      <c r="E101" s="219"/>
      <c r="F101" s="219"/>
      <c r="G101" s="219"/>
      <c r="H101" s="219"/>
      <c r="I101" s="314"/>
      <c r="J101" s="276" t="s">
        <v>6</v>
      </c>
      <c r="K101" s="355"/>
      <c r="L101" s="356"/>
      <c r="M101" s="233"/>
      <c r="N101" s="75"/>
      <c r="O101" s="2"/>
    </row>
    <row r="102" spans="1:15" s="89" customFormat="1" ht="12" customHeight="1" thickTop="1">
      <c r="A102" s="6"/>
      <c r="B102" s="231"/>
      <c r="C102" s="217"/>
      <c r="D102" s="217"/>
      <c r="E102" s="217"/>
      <c r="F102" s="217"/>
      <c r="G102" s="217"/>
      <c r="H102" s="217"/>
      <c r="I102" s="217"/>
      <c r="J102" s="217"/>
      <c r="K102" s="217"/>
      <c r="L102" s="217"/>
      <c r="M102" s="234"/>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54" t="str">
        <f>Balance!B50</f>
        <v>Arts Council of Wales: October 2014 v1.2</v>
      </c>
      <c r="C104" s="354"/>
      <c r="D104" s="354"/>
      <c r="E104" s="354" t="str">
        <f>Balance!C5</f>
        <v>Project Budget Template - Organisations</v>
      </c>
      <c r="F104" s="354"/>
      <c r="G104" s="354"/>
      <c r="H104" s="354"/>
      <c r="I104" s="151"/>
      <c r="J104" s="377" t="str">
        <f>Balance!E8</f>
        <v>Small Grant - Programme Support for Venue and Galleries</v>
      </c>
      <c r="K104" s="377"/>
      <c r="L104" s="377"/>
      <c r="M104" s="377"/>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objects="1" scenarios="1" selectLockedCells="1"/>
  <mergeCells count="113">
    <mergeCell ref="J104:M104"/>
    <mergeCell ref="E104:H104"/>
    <mergeCell ref="B4:B102"/>
    <mergeCell ref="C5:H5"/>
    <mergeCell ref="D81:J81"/>
    <mergeCell ref="D82:J82"/>
    <mergeCell ref="C24:J24"/>
    <mergeCell ref="C72:J72"/>
    <mergeCell ref="D46:J46"/>
    <mergeCell ref="C26:J26"/>
    <mergeCell ref="C29:J29"/>
    <mergeCell ref="D71:J71"/>
    <mergeCell ref="C58:J58"/>
    <mergeCell ref="C22:J22"/>
    <mergeCell ref="C23:J23"/>
    <mergeCell ref="C28:J28"/>
    <mergeCell ref="C64:J64"/>
    <mergeCell ref="C56:J56"/>
    <mergeCell ref="C61:J61"/>
    <mergeCell ref="C37:J37"/>
    <mergeCell ref="C12:D12"/>
    <mergeCell ref="C70:J70"/>
    <mergeCell ref="D30:J30"/>
    <mergeCell ref="D55:J55"/>
    <mergeCell ref="C68:J68"/>
    <mergeCell ref="C41:J41"/>
    <mergeCell ref="C42:J42"/>
    <mergeCell ref="C65:J65"/>
    <mergeCell ref="C59:J59"/>
    <mergeCell ref="C60:J60"/>
    <mergeCell ref="C100:L100"/>
    <mergeCell ref="C21:J21"/>
    <mergeCell ref="C44:J44"/>
    <mergeCell ref="M4:M102"/>
    <mergeCell ref="D7:E7"/>
    <mergeCell ref="H7:L7"/>
    <mergeCell ref="H8:L8"/>
    <mergeCell ref="C39:J39"/>
    <mergeCell ref="C10:D10"/>
    <mergeCell ref="C9:L9"/>
    <mergeCell ref="C6:L6"/>
    <mergeCell ref="C4:L4"/>
    <mergeCell ref="C11:L11"/>
    <mergeCell ref="C13:L13"/>
    <mergeCell ref="C19:L19"/>
    <mergeCell ref="J14:L14"/>
    <mergeCell ref="C14:D14"/>
    <mergeCell ref="C18:H18"/>
    <mergeCell ref="J10:L10"/>
    <mergeCell ref="J12:L12"/>
    <mergeCell ref="C62:J62"/>
    <mergeCell ref="D92:J92"/>
    <mergeCell ref="D88:J88"/>
    <mergeCell ref="D79:J79"/>
    <mergeCell ref="D80:J80"/>
    <mergeCell ref="D83:J83"/>
    <mergeCell ref="D90:J90"/>
    <mergeCell ref="D87:J87"/>
    <mergeCell ref="C69:J69"/>
    <mergeCell ref="C74:H74"/>
    <mergeCell ref="D84:J84"/>
    <mergeCell ref="C66:J66"/>
    <mergeCell ref="D63:J63"/>
    <mergeCell ref="C75:J75"/>
    <mergeCell ref="D85:J85"/>
    <mergeCell ref="C67:J67"/>
    <mergeCell ref="D78:J78"/>
    <mergeCell ref="C73:J73"/>
    <mergeCell ref="B104:D104"/>
    <mergeCell ref="J101:L101"/>
    <mergeCell ref="D89:J89"/>
    <mergeCell ref="C48:G48"/>
    <mergeCell ref="C49:G49"/>
    <mergeCell ref="C50:G50"/>
    <mergeCell ref="C51:G51"/>
    <mergeCell ref="C52:G52"/>
    <mergeCell ref="C53:G53"/>
    <mergeCell ref="C54:G54"/>
    <mergeCell ref="D94:J94"/>
    <mergeCell ref="C99:J99"/>
    <mergeCell ref="D86:J86"/>
    <mergeCell ref="D96:J96"/>
    <mergeCell ref="D97:J97"/>
    <mergeCell ref="D98:J98"/>
    <mergeCell ref="D91:J91"/>
    <mergeCell ref="D93:J93"/>
    <mergeCell ref="D95:J95"/>
    <mergeCell ref="C20:L20"/>
    <mergeCell ref="C102:L102"/>
    <mergeCell ref="C101:I101"/>
    <mergeCell ref="N47:N55"/>
    <mergeCell ref="N12:N13"/>
    <mergeCell ref="C16:H16"/>
    <mergeCell ref="C15:L15"/>
    <mergeCell ref="C17:L17"/>
    <mergeCell ref="C76:J76"/>
    <mergeCell ref="D77:J77"/>
    <mergeCell ref="K16:L16"/>
    <mergeCell ref="J18:L18"/>
    <mergeCell ref="C57:J57"/>
    <mergeCell ref="C27:J27"/>
    <mergeCell ref="C25:J25"/>
    <mergeCell ref="D38:J38"/>
    <mergeCell ref="C33:J33"/>
    <mergeCell ref="C40:J40"/>
    <mergeCell ref="C43:J43"/>
    <mergeCell ref="C45:J45"/>
    <mergeCell ref="C34:J34"/>
    <mergeCell ref="C35:J35"/>
    <mergeCell ref="C31:J31"/>
    <mergeCell ref="C32:J32"/>
    <mergeCell ref="C36:J36"/>
    <mergeCell ref="C47:J47"/>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29"/>
      <c r="C2" s="251"/>
      <c r="D2" s="251"/>
      <c r="E2" s="251"/>
      <c r="F2" s="251"/>
      <c r="G2" s="251"/>
      <c r="H2" s="251"/>
      <c r="I2" s="251"/>
      <c r="J2" s="251"/>
      <c r="K2" s="232"/>
      <c r="L2" s="67" t="s">
        <v>22</v>
      </c>
      <c r="M2" s="10"/>
    </row>
    <row r="3" spans="1:13" ht="27" customHeight="1" thickBot="1" thickTop="1">
      <c r="A3" s="10"/>
      <c r="B3" s="230"/>
      <c r="C3" s="102"/>
      <c r="D3" s="95" t="s">
        <v>3</v>
      </c>
      <c r="E3" s="108"/>
      <c r="F3" s="95" t="s">
        <v>4</v>
      </c>
      <c r="G3" s="108"/>
      <c r="H3" s="109"/>
      <c r="I3" s="95" t="s">
        <v>5</v>
      </c>
      <c r="J3" s="109"/>
      <c r="K3" s="233"/>
      <c r="L3" s="69"/>
      <c r="M3" s="10"/>
    </row>
    <row r="4" spans="1:13" ht="12" customHeight="1" thickBot="1" thickTop="1">
      <c r="A4" s="10"/>
      <c r="B4" s="230"/>
      <c r="C4" s="388"/>
      <c r="D4" s="388"/>
      <c r="E4" s="388"/>
      <c r="F4" s="388"/>
      <c r="G4" s="388"/>
      <c r="H4" s="388"/>
      <c r="I4" s="388"/>
      <c r="J4" s="388"/>
      <c r="K4" s="233"/>
      <c r="M4" s="10"/>
    </row>
    <row r="5" spans="1:13" ht="36" customHeight="1" thickBot="1">
      <c r="A5" s="10"/>
      <c r="B5" s="230"/>
      <c r="C5" s="308" t="s">
        <v>28</v>
      </c>
      <c r="D5" s="309"/>
      <c r="E5" s="309"/>
      <c r="F5" s="309"/>
      <c r="G5" s="310"/>
      <c r="H5" s="100"/>
      <c r="I5" s="153" t="s">
        <v>124</v>
      </c>
      <c r="J5" s="109"/>
      <c r="K5" s="233"/>
      <c r="M5" s="10"/>
    </row>
    <row r="6" spans="1:13" ht="12" customHeight="1">
      <c r="A6" s="10"/>
      <c r="B6" s="230"/>
      <c r="C6" s="217"/>
      <c r="D6" s="217"/>
      <c r="E6" s="217"/>
      <c r="F6" s="217"/>
      <c r="G6" s="217"/>
      <c r="H6" s="217"/>
      <c r="I6" s="217"/>
      <c r="J6" s="217"/>
      <c r="K6" s="233"/>
      <c r="M6" s="10"/>
    </row>
    <row r="7" spans="1:13" ht="33" customHeight="1">
      <c r="A7" s="10"/>
      <c r="B7" s="230"/>
      <c r="C7" s="387" t="s">
        <v>116</v>
      </c>
      <c r="D7" s="387"/>
      <c r="E7" s="387"/>
      <c r="F7" s="387"/>
      <c r="G7" s="387"/>
      <c r="H7" s="387"/>
      <c r="I7" s="387"/>
      <c r="J7" s="387"/>
      <c r="K7" s="233"/>
      <c r="M7" s="10"/>
    </row>
    <row r="8" spans="1:13" ht="33" customHeight="1">
      <c r="A8" s="10"/>
      <c r="B8" s="230"/>
      <c r="C8" s="78" t="s">
        <v>81</v>
      </c>
      <c r="D8" s="389" t="s">
        <v>45</v>
      </c>
      <c r="E8" s="390"/>
      <c r="F8" s="390"/>
      <c r="G8" s="390"/>
      <c r="H8" s="390"/>
      <c r="I8" s="390"/>
      <c r="J8" s="390"/>
      <c r="K8" s="233"/>
      <c r="M8" s="10"/>
    </row>
    <row r="9" spans="1:13" ht="33" customHeight="1">
      <c r="A9" s="10"/>
      <c r="B9" s="230"/>
      <c r="C9" s="78" t="s">
        <v>81</v>
      </c>
      <c r="D9" s="389" t="s">
        <v>73</v>
      </c>
      <c r="E9" s="390"/>
      <c r="F9" s="390"/>
      <c r="G9" s="390"/>
      <c r="H9" s="390"/>
      <c r="I9" s="390"/>
      <c r="J9" s="390"/>
      <c r="K9" s="233"/>
      <c r="M9" s="10"/>
    </row>
    <row r="10" spans="1:13" ht="33" customHeight="1">
      <c r="A10" s="10"/>
      <c r="B10" s="230"/>
      <c r="C10" s="78" t="s">
        <v>81</v>
      </c>
      <c r="D10" s="389" t="s">
        <v>74</v>
      </c>
      <c r="E10" s="390"/>
      <c r="F10" s="390"/>
      <c r="G10" s="390"/>
      <c r="H10" s="390"/>
      <c r="I10" s="390"/>
      <c r="J10" s="390"/>
      <c r="K10" s="233"/>
      <c r="M10" s="10"/>
    </row>
    <row r="11" spans="1:13" ht="33" customHeight="1">
      <c r="A11" s="10"/>
      <c r="B11" s="230"/>
      <c r="C11" s="78" t="s">
        <v>81</v>
      </c>
      <c r="D11" s="389" t="s">
        <v>75</v>
      </c>
      <c r="E11" s="390"/>
      <c r="F11" s="390"/>
      <c r="G11" s="390"/>
      <c r="H11" s="390"/>
      <c r="I11" s="390"/>
      <c r="J11" s="390"/>
      <c r="K11" s="233"/>
      <c r="M11" s="10"/>
    </row>
    <row r="12" spans="1:13" ht="33" customHeight="1">
      <c r="A12" s="10"/>
      <c r="B12" s="230"/>
      <c r="C12" s="154" t="s">
        <v>81</v>
      </c>
      <c r="D12" s="383" t="s">
        <v>108</v>
      </c>
      <c r="E12" s="384"/>
      <c r="F12" s="384"/>
      <c r="G12" s="384"/>
      <c r="H12" s="384"/>
      <c r="I12" s="384"/>
      <c r="J12" s="384"/>
      <c r="K12" s="233"/>
      <c r="L12" s="156" t="s">
        <v>115</v>
      </c>
      <c r="M12" s="10"/>
    </row>
    <row r="13" spans="1:13" ht="33" customHeight="1">
      <c r="A13" s="10"/>
      <c r="B13" s="230"/>
      <c r="C13" s="154" t="s">
        <v>81</v>
      </c>
      <c r="D13" s="383" t="s">
        <v>76</v>
      </c>
      <c r="E13" s="384"/>
      <c r="F13" s="384"/>
      <c r="G13" s="384"/>
      <c r="H13" s="384"/>
      <c r="I13" s="384"/>
      <c r="J13" s="384"/>
      <c r="K13" s="233"/>
      <c r="M13" s="10"/>
    </row>
    <row r="14" spans="1:13" ht="33" customHeight="1">
      <c r="A14" s="10"/>
      <c r="B14" s="230"/>
      <c r="C14" s="154" t="s">
        <v>81</v>
      </c>
      <c r="D14" s="383" t="s">
        <v>125</v>
      </c>
      <c r="E14" s="384"/>
      <c r="F14" s="384"/>
      <c r="G14" s="384"/>
      <c r="H14" s="384"/>
      <c r="I14" s="384"/>
      <c r="J14" s="384"/>
      <c r="K14" s="233"/>
      <c r="M14" s="10"/>
    </row>
    <row r="15" spans="1:13" ht="33" customHeight="1">
      <c r="A15" s="10"/>
      <c r="B15" s="230"/>
      <c r="C15" s="392" t="s">
        <v>80</v>
      </c>
      <c r="D15" s="393"/>
      <c r="E15" s="393"/>
      <c r="F15" s="393"/>
      <c r="G15" s="393"/>
      <c r="H15" s="393"/>
      <c r="I15" s="393"/>
      <c r="J15" s="394"/>
      <c r="K15" s="233"/>
      <c r="L15" s="155"/>
      <c r="M15" s="10"/>
    </row>
    <row r="16" spans="1:13" ht="33" customHeight="1">
      <c r="A16" s="10"/>
      <c r="B16" s="230"/>
      <c r="C16" s="154" t="s">
        <v>81</v>
      </c>
      <c r="D16" s="383" t="s">
        <v>101</v>
      </c>
      <c r="E16" s="384"/>
      <c r="F16" s="384"/>
      <c r="G16" s="384"/>
      <c r="H16" s="384"/>
      <c r="I16" s="384"/>
      <c r="J16" s="384"/>
      <c r="K16" s="233"/>
      <c r="L16" s="156" t="s">
        <v>115</v>
      </c>
      <c r="M16" s="10"/>
    </row>
    <row r="17" spans="1:13" ht="33" customHeight="1">
      <c r="A17" s="10"/>
      <c r="B17" s="230"/>
      <c r="C17" s="154" t="s">
        <v>81</v>
      </c>
      <c r="D17" s="383" t="s">
        <v>133</v>
      </c>
      <c r="E17" s="384"/>
      <c r="F17" s="384"/>
      <c r="G17" s="384"/>
      <c r="H17" s="384"/>
      <c r="I17" s="384"/>
      <c r="J17" s="384"/>
      <c r="K17" s="233"/>
      <c r="M17" s="10"/>
    </row>
    <row r="18" spans="1:13" ht="33" customHeight="1">
      <c r="A18" s="10"/>
      <c r="B18" s="230"/>
      <c r="C18" s="154" t="s">
        <v>81</v>
      </c>
      <c r="D18" s="383" t="s">
        <v>77</v>
      </c>
      <c r="E18" s="384"/>
      <c r="F18" s="384"/>
      <c r="G18" s="384"/>
      <c r="H18" s="384"/>
      <c r="I18" s="384"/>
      <c r="J18" s="384"/>
      <c r="K18" s="233"/>
      <c r="M18" s="10"/>
    </row>
    <row r="19" spans="1:13" ht="33" customHeight="1">
      <c r="A19" s="10"/>
      <c r="B19" s="230"/>
      <c r="C19" s="154" t="s">
        <v>81</v>
      </c>
      <c r="D19" s="383" t="s">
        <v>44</v>
      </c>
      <c r="E19" s="384"/>
      <c r="F19" s="384"/>
      <c r="G19" s="384"/>
      <c r="H19" s="384"/>
      <c r="I19" s="384"/>
      <c r="J19" s="384"/>
      <c r="K19" s="233"/>
      <c r="M19" s="10"/>
    </row>
    <row r="20" spans="1:13" ht="33" customHeight="1">
      <c r="A20" s="10"/>
      <c r="B20" s="230"/>
      <c r="C20" s="154" t="s">
        <v>81</v>
      </c>
      <c r="D20" s="383" t="s">
        <v>46</v>
      </c>
      <c r="E20" s="384"/>
      <c r="F20" s="384"/>
      <c r="G20" s="384"/>
      <c r="H20" s="384"/>
      <c r="I20" s="384"/>
      <c r="J20" s="384"/>
      <c r="K20" s="233"/>
      <c r="M20" s="10"/>
    </row>
    <row r="21" spans="1:13" ht="33" customHeight="1">
      <c r="A21" s="10"/>
      <c r="B21" s="230"/>
      <c r="C21" s="154" t="s">
        <v>81</v>
      </c>
      <c r="D21" s="383" t="s">
        <v>134</v>
      </c>
      <c r="E21" s="384"/>
      <c r="F21" s="384"/>
      <c r="G21" s="384"/>
      <c r="H21" s="384"/>
      <c r="I21" s="384"/>
      <c r="J21" s="384"/>
      <c r="K21" s="233"/>
      <c r="M21" s="10"/>
    </row>
    <row r="22" spans="1:13" ht="33" customHeight="1">
      <c r="A22" s="10"/>
      <c r="B22" s="230"/>
      <c r="C22" s="154" t="s">
        <v>81</v>
      </c>
      <c r="D22" s="395" t="s">
        <v>135</v>
      </c>
      <c r="E22" s="395"/>
      <c r="F22" s="395"/>
      <c r="G22" s="395"/>
      <c r="H22" s="395"/>
      <c r="I22" s="395"/>
      <c r="J22" s="383"/>
      <c r="K22" s="233"/>
      <c r="M22" s="10"/>
    </row>
    <row r="23" spans="1:13" ht="33" customHeight="1">
      <c r="A23" s="10"/>
      <c r="B23" s="230"/>
      <c r="C23" s="154" t="s">
        <v>81</v>
      </c>
      <c r="D23" s="383" t="s">
        <v>136</v>
      </c>
      <c r="E23" s="384"/>
      <c r="F23" s="384"/>
      <c r="G23" s="384"/>
      <c r="H23" s="384"/>
      <c r="I23" s="384"/>
      <c r="J23" s="384"/>
      <c r="K23" s="233"/>
      <c r="M23" s="10"/>
    </row>
    <row r="24" spans="1:13" ht="33" customHeight="1">
      <c r="A24" s="10"/>
      <c r="B24" s="230"/>
      <c r="C24" s="154" t="s">
        <v>81</v>
      </c>
      <c r="D24" s="383" t="s">
        <v>137</v>
      </c>
      <c r="E24" s="384"/>
      <c r="F24" s="384"/>
      <c r="G24" s="384"/>
      <c r="H24" s="384"/>
      <c r="I24" s="384"/>
      <c r="J24" s="384"/>
      <c r="K24" s="233"/>
      <c r="L24" s="156" t="s">
        <v>115</v>
      </c>
      <c r="M24" s="10"/>
    </row>
    <row r="25" spans="1:13" ht="33" customHeight="1">
      <c r="A25" s="10"/>
      <c r="B25" s="230"/>
      <c r="C25" s="154" t="s">
        <v>81</v>
      </c>
      <c r="D25" s="383" t="s">
        <v>125</v>
      </c>
      <c r="E25" s="384"/>
      <c r="F25" s="384"/>
      <c r="G25" s="384"/>
      <c r="H25" s="384"/>
      <c r="I25" s="384"/>
      <c r="J25" s="384"/>
      <c r="K25" s="233"/>
      <c r="M25" s="10"/>
    </row>
    <row r="26" spans="1:13" ht="33" customHeight="1">
      <c r="A26" s="10"/>
      <c r="B26" s="230"/>
      <c r="C26" s="387" t="s">
        <v>79</v>
      </c>
      <c r="D26" s="387"/>
      <c r="E26" s="387"/>
      <c r="F26" s="387"/>
      <c r="G26" s="387"/>
      <c r="H26" s="387"/>
      <c r="I26" s="387"/>
      <c r="J26" s="387"/>
      <c r="K26" s="233"/>
      <c r="M26" s="10"/>
    </row>
    <row r="27" spans="1:13" ht="33" customHeight="1">
      <c r="A27" s="10"/>
      <c r="B27" s="230"/>
      <c r="C27" s="154" t="s">
        <v>81</v>
      </c>
      <c r="D27" s="383" t="s">
        <v>100</v>
      </c>
      <c r="E27" s="384"/>
      <c r="F27" s="384"/>
      <c r="G27" s="384"/>
      <c r="H27" s="384"/>
      <c r="I27" s="384"/>
      <c r="J27" s="384"/>
      <c r="K27" s="233"/>
      <c r="L27" s="156" t="s">
        <v>115</v>
      </c>
      <c r="M27" s="10"/>
    </row>
    <row r="28" spans="1:13" ht="33" customHeight="1">
      <c r="A28" s="10"/>
      <c r="B28" s="230"/>
      <c r="C28" s="154" t="s">
        <v>81</v>
      </c>
      <c r="D28" s="383" t="s">
        <v>78</v>
      </c>
      <c r="E28" s="384"/>
      <c r="F28" s="384"/>
      <c r="G28" s="384"/>
      <c r="H28" s="384"/>
      <c r="I28" s="384"/>
      <c r="J28" s="384"/>
      <c r="K28" s="233"/>
      <c r="M28" s="10"/>
    </row>
    <row r="29" spans="1:13" ht="33" customHeight="1">
      <c r="A29" s="10"/>
      <c r="B29" s="230"/>
      <c r="C29" s="154" t="s">
        <v>81</v>
      </c>
      <c r="D29" s="383" t="s">
        <v>123</v>
      </c>
      <c r="E29" s="384"/>
      <c r="F29" s="384"/>
      <c r="G29" s="384"/>
      <c r="H29" s="384"/>
      <c r="I29" s="384"/>
      <c r="J29" s="384"/>
      <c r="K29" s="233"/>
      <c r="M29" s="10"/>
    </row>
    <row r="30" spans="1:13" ht="33" customHeight="1">
      <c r="A30" s="10"/>
      <c r="B30" s="230"/>
      <c r="C30" s="154" t="s">
        <v>81</v>
      </c>
      <c r="D30" s="383" t="s">
        <v>126</v>
      </c>
      <c r="E30" s="384"/>
      <c r="F30" s="384"/>
      <c r="G30" s="384"/>
      <c r="H30" s="384"/>
      <c r="I30" s="384"/>
      <c r="J30" s="384"/>
      <c r="K30" s="233"/>
      <c r="L30"/>
      <c r="M30" s="10"/>
    </row>
    <row r="31" spans="1:13" ht="33" customHeight="1">
      <c r="A31" s="10"/>
      <c r="B31" s="230"/>
      <c r="C31" s="154" t="s">
        <v>81</v>
      </c>
      <c r="D31" s="383" t="s">
        <v>128</v>
      </c>
      <c r="E31" s="384"/>
      <c r="F31" s="384"/>
      <c r="G31" s="384"/>
      <c r="H31" s="384"/>
      <c r="I31" s="384"/>
      <c r="J31" s="384"/>
      <c r="K31" s="233"/>
      <c r="L31" s="132"/>
      <c r="M31" s="10"/>
    </row>
    <row r="32" spans="1:13" ht="33" customHeight="1">
      <c r="A32" s="10"/>
      <c r="B32" s="230"/>
      <c r="C32" s="154" t="s">
        <v>81</v>
      </c>
      <c r="D32" s="383" t="s">
        <v>129</v>
      </c>
      <c r="E32" s="384"/>
      <c r="F32" s="384"/>
      <c r="G32" s="384"/>
      <c r="H32" s="384"/>
      <c r="I32" s="384"/>
      <c r="J32" s="384"/>
      <c r="K32" s="233"/>
      <c r="L32" s="157" t="s">
        <v>114</v>
      </c>
      <c r="M32" s="10"/>
    </row>
    <row r="33" spans="1:13" ht="33" customHeight="1" hidden="1">
      <c r="A33" s="10"/>
      <c r="B33" s="230"/>
      <c r="C33" s="154" t="s">
        <v>81</v>
      </c>
      <c r="D33" s="383" t="s">
        <v>130</v>
      </c>
      <c r="E33" s="384"/>
      <c r="F33" s="384"/>
      <c r="G33" s="384"/>
      <c r="H33" s="384"/>
      <c r="I33" s="384"/>
      <c r="J33" s="384"/>
      <c r="K33" s="233"/>
      <c r="L33" s="157" t="s">
        <v>122</v>
      </c>
      <c r="M33" s="10"/>
    </row>
    <row r="34" spans="1:13" ht="33" customHeight="1">
      <c r="A34" s="10"/>
      <c r="B34" s="230"/>
      <c r="C34" s="154" t="s">
        <v>81</v>
      </c>
      <c r="D34" s="383" t="s">
        <v>131</v>
      </c>
      <c r="E34" s="384"/>
      <c r="F34" s="384"/>
      <c r="G34" s="384"/>
      <c r="H34" s="384"/>
      <c r="I34" s="384"/>
      <c r="J34" s="384"/>
      <c r="K34" s="233"/>
      <c r="L34" s="157" t="s">
        <v>160</v>
      </c>
      <c r="M34" s="10"/>
    </row>
    <row r="35" spans="1:13" ht="33" customHeight="1">
      <c r="A35" s="10"/>
      <c r="B35" s="230"/>
      <c r="C35" s="154" t="s">
        <v>81</v>
      </c>
      <c r="D35" s="383" t="s">
        <v>132</v>
      </c>
      <c r="E35" s="384"/>
      <c r="F35" s="384"/>
      <c r="G35" s="384"/>
      <c r="H35" s="384"/>
      <c r="I35" s="384"/>
      <c r="J35" s="384"/>
      <c r="K35" s="233"/>
      <c r="L35" s="132"/>
      <c r="M35" s="10"/>
    </row>
    <row r="36" spans="1:13" ht="33" customHeight="1">
      <c r="A36" s="10"/>
      <c r="B36" s="230"/>
      <c r="C36" s="154" t="s">
        <v>81</v>
      </c>
      <c r="D36" s="383" t="s">
        <v>125</v>
      </c>
      <c r="E36" s="384"/>
      <c r="F36" s="384"/>
      <c r="G36" s="384"/>
      <c r="H36" s="384"/>
      <c r="I36" s="384"/>
      <c r="J36" s="384"/>
      <c r="K36" s="233"/>
      <c r="L36" s="132"/>
      <c r="M36" s="10"/>
    </row>
    <row r="37" spans="1:13" ht="12" customHeight="1">
      <c r="A37" s="10"/>
      <c r="B37" s="231"/>
      <c r="C37" s="385"/>
      <c r="D37" s="385"/>
      <c r="E37" s="385"/>
      <c r="F37" s="385"/>
      <c r="G37" s="385"/>
      <c r="H37" s="385"/>
      <c r="I37" s="385"/>
      <c r="J37" s="385"/>
      <c r="K37" s="234"/>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October 2014 v1.2</v>
      </c>
      <c r="C39" s="152"/>
      <c r="D39" s="152"/>
      <c r="E39" s="386" t="str">
        <f>Balance!C5</f>
        <v>Project Budget Template - Organisations</v>
      </c>
      <c r="F39" s="386"/>
      <c r="G39" s="391" t="str">
        <f>Balance!E8</f>
        <v>Small Grant - Programme Support for Venue and Galleries</v>
      </c>
      <c r="H39" s="391"/>
      <c r="I39" s="391"/>
      <c r="J39" s="391"/>
      <c r="K39" s="391"/>
      <c r="M39" s="126"/>
    </row>
    <row r="40" s="127" customFormat="1" ht="15.75"/>
  </sheetData>
  <sheetProtection password="DF65" sheet="1" objects="1" scenarios="1" selectLockedCells="1"/>
  <mergeCells count="39">
    <mergeCell ref="C26:J26"/>
    <mergeCell ref="D27:J27"/>
    <mergeCell ref="D22:J22"/>
    <mergeCell ref="D21:J21"/>
    <mergeCell ref="D12:J12"/>
    <mergeCell ref="D18:J18"/>
    <mergeCell ref="D16:J16"/>
    <mergeCell ref="D23:J23"/>
    <mergeCell ref="D13:J13"/>
    <mergeCell ref="G39:K39"/>
    <mergeCell ref="D10:J10"/>
    <mergeCell ref="D34:J34"/>
    <mergeCell ref="D35:J35"/>
    <mergeCell ref="C15:J15"/>
    <mergeCell ref="D19:J19"/>
    <mergeCell ref="D20:J20"/>
    <mergeCell ref="D28:J28"/>
    <mergeCell ref="K2:K37"/>
    <mergeCell ref="D24:J24"/>
    <mergeCell ref="C6:J6"/>
    <mergeCell ref="D31:J31"/>
    <mergeCell ref="D32:J32"/>
    <mergeCell ref="D11:J11"/>
    <mergeCell ref="D14:J14"/>
    <mergeCell ref="D29:J29"/>
    <mergeCell ref="D30:J30"/>
    <mergeCell ref="D25:J25"/>
    <mergeCell ref="D17:J17"/>
    <mergeCell ref="D9:J9"/>
    <mergeCell ref="D33:J33"/>
    <mergeCell ref="C37:J37"/>
    <mergeCell ref="E39:F39"/>
    <mergeCell ref="B2:B37"/>
    <mergeCell ref="C5:G5"/>
    <mergeCell ref="C7:J7"/>
    <mergeCell ref="C2:J2"/>
    <mergeCell ref="C4:J4"/>
    <mergeCell ref="D36:J36"/>
    <mergeCell ref="D8:J8"/>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86</v>
      </c>
    </row>
    <row r="3" spans="1:2" ht="15">
      <c r="A3" s="79" t="s">
        <v>5</v>
      </c>
      <c r="B3" t="s">
        <v>85</v>
      </c>
    </row>
    <row r="5" ht="15">
      <c r="B5" t="s">
        <v>84</v>
      </c>
    </row>
    <row r="7" ht="15">
      <c r="B7" t="s">
        <v>87</v>
      </c>
    </row>
    <row r="9" spans="1:2" ht="15">
      <c r="A9" s="79" t="s">
        <v>3</v>
      </c>
      <c r="B9" t="s">
        <v>92</v>
      </c>
    </row>
    <row r="11" ht="15">
      <c r="B11" t="s">
        <v>88</v>
      </c>
    </row>
    <row r="13" spans="1:2" ht="15">
      <c r="A13" s="79" t="s">
        <v>4</v>
      </c>
      <c r="B13" t="s">
        <v>92</v>
      </c>
    </row>
    <row r="15" ht="15">
      <c r="B15" t="s">
        <v>89</v>
      </c>
    </row>
    <row r="17" ht="15">
      <c r="B17" t="s">
        <v>90</v>
      </c>
    </row>
    <row r="19" ht="15">
      <c r="B19"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2018-03-05T14:33:23Z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{72c69e2a-db51-4b6e-84e1-56299166d2b9}</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R0000419518</vt:lpwstr>
  </property>
  <property fmtid="{D5CDD505-2E9C-101B-9397-08002B2CF9AE}" pid="12" name="RecordPoint_SubmissionCompleted">
    <vt:lpwstr>2018-03-05T14:33:44.5994339+00:00</vt:lpwstr>
  </property>
  <property fmtid="{D5CDD505-2E9C-101B-9397-08002B2CF9AE}" pid="13" name="RecordPoint_RecordNumberSubmitted">
    <vt:lpwstr>R0000419518</vt:lpwstr>
  </property>
  <property fmtid="{D5CDD505-2E9C-101B-9397-08002B2CF9AE}" pid="14" name="SecurityClassification">
    <vt:lpwstr>OFFICIAL</vt:lpwstr>
  </property>
</Properties>
</file>