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6605" windowHeight="9300" tabRatio="410" activeTab="0"/>
  </bookViews>
  <sheets>
    <sheet name="Balance" sheetId="1" r:id="rId1"/>
    <sheet name="Income" sheetId="2" r:id="rId2"/>
    <sheet name="Expenditure" sheetId="3" r:id="rId3"/>
    <sheet name="Checklist" sheetId="4" r:id="rId4"/>
  </sheets>
  <definedNames>
    <definedName name="_xlnm.Print_Area" localSheetId="0">'Balance'!$A$1:$S$57</definedName>
    <definedName name="_xlnm.Print_Area" localSheetId="3">'Checklist'!$A$1:$M$39</definedName>
    <definedName name="_xlnm.Print_Area" localSheetId="2">'Expenditure'!$B$1:$O$104</definedName>
    <definedName name="_xlnm.Print_Area" localSheetId="1">'Income'!$A$1:$N$81</definedName>
  </definedNames>
  <calcPr fullCalcOnLoad="1"/>
</workbook>
</file>

<file path=xl/sharedStrings.xml><?xml version="1.0" encoding="utf-8"?>
<sst xmlns="http://schemas.openxmlformats.org/spreadsheetml/2006/main" count="319" uniqueCount="178">
  <si>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</si>
  <si>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</si>
  <si>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</si>
  <si>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</si>
  <si>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</si>
  <si>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</si>
  <si>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</si>
  <si>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</si>
  <si>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</si>
  <si>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</si>
  <si>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</si>
  <si>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</si>
  <si>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</si>
  <si>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</si>
  <si>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</si>
  <si>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</si>
  <si>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</si>
  <si>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</si>
  <si>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</si>
  <si>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</si>
  <si>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</si>
  <si>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</si>
  <si>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</si>
  <si>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</si>
  <si>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</si>
  <si>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</si>
  <si>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</si>
  <si>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</si>
  <si>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</si>
  <si>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</si>
  <si>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</si>
  <si>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</si>
  <si>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</si>
  <si>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</si>
  <si>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</si>
  <si>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</si>
  <si>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</si>
  <si>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</si>
  <si>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</si>
  <si>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</si>
  <si>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</si>
  <si>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</si>
  <si>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</si>
  <si>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</si>
  <si>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</si>
  <si>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</si>
  <si>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</si>
  <si>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</si>
  <si>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</si>
  <si>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</si>
  <si>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</si>
  <si>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</si>
  <si>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</si>
  <si>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</si>
  <si>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</si>
  <si>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</si>
  <si>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</si>
  <si>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</si>
  <si>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</si>
  <si>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</si>
  <si>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</si>
  <si>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</si>
  <si>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</si>
  <si>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</si>
  <si>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</si>
  <si>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</si>
  <si>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</si>
  <si>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</si>
  <si>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</si>
  <si>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</si>
  <si>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</si>
  <si>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</si>
  <si>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</si>
  <si>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</si>
  <si>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</si>
  <si>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</si>
  <si>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</si>
  <si>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</si>
  <si>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</si>
  <si>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</si>
  <si>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</si>
  <si>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</si>
  <si>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</si>
  <si>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</si>
  <si>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</si>
  <si>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</si>
  <si>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</si>
  <si>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</si>
  <si>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</si>
  <si>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</si>
  <si>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</si>
  <si>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</si>
  <si>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</si>
  <si>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</si>
  <si>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</si>
  <si>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</si>
  <si>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If you're a revenue funded organisation (RFO), has your Lead Officer confirmed that your project fits within the terms of your Revenue Funding Agreement (RFA)?</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</si>
  <si>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</si>
  <si>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</si>
  <si>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</si>
  <si>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</si>
  <si>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</si>
  <si>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</si>
  <si>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</si>
  <si>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</si>
  <si>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</si>
  <si>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</si>
  <si>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</si>
  <si>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</si>
  <si>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</si>
  <si>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</si>
  <si>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</si>
  <si>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</si>
  <si>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</si>
  <si>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</si>
  <si>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</si>
  <si>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</si>
  <si>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</si>
  <si>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</si>
  <si>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</si>
  <si>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</si>
  <si>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</si>
  <si>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</si>
  <si>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</si>
  <si>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</si>
  <si>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</si>
  <si>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</si>
  <si>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</si>
  <si>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</si>
  <si>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</si>
  <si>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</si>
  <si>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</si>
  <si>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</si>
  <si>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</si>
  <si>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</si>
  <si>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</si>
  <si>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</si>
  <si>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</si>
  <si>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</si>
  <si>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</si>
  <si>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</si>
  <si>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</si>
  <si>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</si>
  <si>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</si>
  <si>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t>Costs of making your activity more accessible</t>
  </si>
  <si>
    <t>GENERIC BANNER + BLUE</t>
  </si>
  <si>
    <t>Audience Development</t>
  </si>
  <si>
    <t>Music Industry Development</t>
  </si>
  <si>
    <t>Production</t>
  </si>
  <si>
    <t>Taking Part</t>
  </si>
  <si>
    <t>Programme Support for Venues and Galleries</t>
  </si>
  <si>
    <r>
      <rPr>
        <b/>
        <sz val="28"/>
        <color indexed="10"/>
        <rFont val="Calibri"/>
        <family val="2"/>
      </rPr>
      <t>Tailored</t>
    </r>
    <r>
      <rPr>
        <b/>
        <sz val="28"/>
        <rFont val="Calibri"/>
        <family val="2"/>
      </rPr>
      <t xml:space="preserve"> Project Budget Template - Organisations</t>
    </r>
  </si>
  <si>
    <t>Strand you're applying to</t>
  </si>
  <si>
    <t>http://www.cyngorcelfyddydaucymru.org.uk/datblygu-cynulleidfa-sef-nodiadau-cymorth?diablo.lang=cym</t>
  </si>
  <si>
    <t>http://www.cyngorcelfyddydaucymru.org.uk/datblygur-diw-cerdd-sef-nodiadau-cymorth?diablo.lang=cym</t>
  </si>
  <si>
    <t>http://www.cyngorcelfyddydaucymru.org.uk/cynhyrchu-sef-nodiadau-cymorth?diablo.lang=cym</t>
  </si>
  <si>
    <t>http://www.cyngorcelfyddydaucymru.org.uk/cefnogaeth-rhaglen-sef-nodiadau-cymorth?diablo.lang=cym</t>
  </si>
  <si>
    <t>http://www.cyngorcelfyddydaucymru.org.uk/cymryd-rhan-sef-nodiadau-cymorth?diablo.lang=cym</t>
  </si>
  <si>
    <t>Welsh links</t>
  </si>
  <si>
    <t>English links</t>
  </si>
  <si>
    <t>http://www.artscouncilofwales.org.uk/audience-development-orgs-help-notes?diablo.lang=eng</t>
  </si>
  <si>
    <t>http://www.artscouncilofwales.org.uk/music-industry-development-orgs-help-notes?diablo.lang=eng</t>
  </si>
  <si>
    <t>http://www.artscouncilofwales.org.uk/production-orgs-help-notes?diablo.lang=eng</t>
  </si>
  <si>
    <t>http://www.artscouncilofwales.org.uk/programme-support-orgs-help-notes?diablo.lang=eng</t>
  </si>
  <si>
    <t>http://www.artscouncilofwales.org.uk/taking-part-orgs-help-notes?diablo.lang=eng</t>
  </si>
  <si>
    <r>
      <t xml:space="preserve">Read </t>
    </r>
    <r>
      <rPr>
        <b/>
        <sz val="12"/>
        <rFont val="Calibri"/>
        <family val="2"/>
      </rPr>
      <t>the</t>
    </r>
    <r>
      <rPr>
        <b/>
        <sz val="12"/>
        <color indexed="10"/>
        <rFont val="Calibri"/>
        <family val="2"/>
      </rPr>
      <t xml:space="preserve"> </t>
    </r>
    <r>
      <rPr>
        <b/>
        <sz val="12"/>
        <rFont val="Calibri"/>
        <family val="2"/>
      </rPr>
      <t>BUDGET HELP NOTES:</t>
    </r>
  </si>
  <si>
    <t>Budget Help Notes for:</t>
  </si>
  <si>
    <t>Click here for Budget Help Notes links</t>
  </si>
  <si>
    <t>Formulae columns to hide</t>
  </si>
  <si>
    <r>
      <t xml:space="preserve">For detailed guidance on how to fill in this template click on the Budget Help Notes link at the top of </t>
    </r>
    <r>
      <rPr>
        <b/>
        <sz val="12"/>
        <rFont val="Calibri"/>
        <family val="2"/>
      </rPr>
      <t>this page.  The link you need will be highlighted in blue once you've selected the Strand you're applying to.</t>
    </r>
  </si>
  <si>
    <r>
      <t xml:space="preserve">Please enter your organisation's name, </t>
    </r>
    <r>
      <rPr>
        <b/>
        <sz val="12"/>
        <rFont val="Calibri"/>
        <family val="2"/>
      </rPr>
      <t>the Strand you're applying to, your project title and the grant figure (in full £) that you’re applying for.  You can type in any of the grey cells, but not in the white cells.</t>
    </r>
  </si>
  <si>
    <r>
      <t xml:space="preserve">Please select </t>
    </r>
    <r>
      <rPr>
        <sz val="12"/>
        <rFont val="Calibri"/>
        <family val="2"/>
      </rPr>
      <t>from the list</t>
    </r>
  </si>
  <si>
    <t>Please select from the list</t>
  </si>
  <si>
    <t>http://www.artscouncilofwales.org.uk/training-orgs-help-notes?diablo.lang=eng</t>
  </si>
  <si>
    <t>Research and Development</t>
  </si>
  <si>
    <t>Training and Professional Development</t>
  </si>
  <si>
    <t>%</t>
  </si>
  <si>
    <t>Arts Council of Wales: October 2014 v1.3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</si>
</sst>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21">
    <font>
      <sz val="11"/>
      <color theme="1"/>
      <name val="Calibri"/>
      <family val="2"/>
    </font>
    <font>
      <sz val="11"/>
      <color indexed="8"/>
      <name val="Calibri"/>
      <family val="2"/>
    </font>
    <font>
      <sz val="12"/>
      <color indexed="8"/>
      <name val="Calibri"/>
      <family val="2"/>
    </font>
    <font>
      <b/>
      <sz val="12"/>
      <color indexed="8"/>
      <name val="Calibri"/>
      <family val="2"/>
    </font>
    <font>
      <b/>
      <sz val="12"/>
      <color indexed="9"/>
      <name val="Calibri"/>
      <family val="2"/>
    </font>
    <font>
      <b/>
      <i/>
      <sz val="12"/>
      <color indexed="8"/>
      <name val="Calibri"/>
      <family val="2"/>
    </font>
    <font>
      <b/>
      <sz val="12"/>
      <name val="Calibri"/>
      <family val="2"/>
    </font>
    <font>
      <sz val="12"/>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b/>
      <sz val="28"/>
      <name val="Calibri"/>
      <family val="2"/>
    </font>
    <font>
      <b/>
      <sz val="28"/>
      <color indexed="10"/>
      <name val="Calibri"/>
      <family val="2"/>
    </font>
    <font>
      <b/>
      <sz val="12"/>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16"/>
      <color indexed="9"/>
      <name val="Calibri"/>
      <family val="2"/>
    </font>
    <font>
      <sz val="12"/>
      <color indexed="9"/>
      <name val="Calibri"/>
      <family val="2"/>
    </font>
    <font>
      <sz val="10"/>
      <name val="Calibri"/>
      <family val="2"/>
    </font>
    <font>
      <sz val="12"/>
      <color indexed="62"/>
      <name val="Calibri"/>
      <family val="2"/>
    </font>
    <font>
      <b/>
      <sz val="20"/>
      <color indexed="8"/>
      <name val="Calibri"/>
      <family val="2"/>
    </font>
    <font>
      <u val="single"/>
      <sz val="11"/>
      <color indexed="12"/>
      <name val="Calibri"/>
      <family val="2"/>
    </font>
    <font>
      <b/>
      <sz val="22"/>
      <color indexed="8"/>
      <name val="Calibri"/>
      <family val="2"/>
    </font>
    <font>
      <sz val="12"/>
      <color indexed="10"/>
      <name val="Calibri"/>
      <family val="2"/>
    </font>
    <font>
      <b/>
      <u val="single"/>
      <sz val="20"/>
      <color indexed="56"/>
      <name val="Calibri"/>
      <family val="2"/>
    </font>
    <font>
      <sz val="16"/>
      <color indexed="56"/>
      <name val="Calibri"/>
      <family val="2"/>
    </font>
    <font>
      <b/>
      <sz val="12"/>
      <color indexed="62"/>
      <name val="Calibri"/>
      <family val="2"/>
    </font>
    <font>
      <b/>
      <sz val="12"/>
      <color indexed="56"/>
      <name val="Calibri"/>
      <family val="2"/>
    </font>
    <font>
      <b/>
      <sz val="20"/>
      <color indexed="9"/>
      <name val="Calibri"/>
      <family val="2"/>
    </font>
    <font>
      <u val="single"/>
      <sz val="12"/>
      <color indexed="56"/>
      <name val="Calibri"/>
      <family val="2"/>
    </font>
    <font>
      <b/>
      <sz val="16"/>
      <color indexed="9"/>
      <name val="FuturaWelsh"/>
      <family val="2"/>
    </font>
    <font>
      <sz val="12"/>
      <color indexed="8"/>
      <name val="FuturaWelsh"/>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16"/>
      <color theme="0"/>
      <name val="Calibri"/>
      <family val="2"/>
    </font>
    <font>
      <sz val="12"/>
      <color theme="0"/>
      <name val="Calibri"/>
      <family val="2"/>
    </font>
    <font>
      <sz val="12"/>
      <color theme="4"/>
      <name val="Calibri"/>
      <family val="2"/>
    </font>
    <font>
      <b/>
      <sz val="20"/>
      <color theme="1"/>
      <name val="Calibri"/>
      <family val="2"/>
    </font>
    <font>
      <u val="single"/>
      <sz val="11"/>
      <color theme="10"/>
      <name val="Calibri"/>
      <family val="2"/>
    </font>
    <font>
      <b/>
      <sz val="12"/>
      <color theme="0"/>
      <name val="Calibri"/>
      <family val="2"/>
    </font>
    <font>
      <b/>
      <u val="single"/>
      <sz val="20"/>
      <color theme="3"/>
      <name val="Calibri"/>
      <family val="2"/>
    </font>
    <font>
      <b/>
      <sz val="12"/>
      <color theme="4" tint="-0.24997000396251678"/>
      <name val="Calibri"/>
      <family val="2"/>
    </font>
    <font>
      <b/>
      <sz val="12"/>
      <color rgb="FFFF0000"/>
      <name val="Calibri"/>
      <family val="2"/>
    </font>
    <font>
      <sz val="16"/>
      <color theme="3"/>
      <name val="Calibri"/>
      <family val="2"/>
    </font>
    <font>
      <b/>
      <sz val="22"/>
      <color theme="1"/>
      <name val="Calibri"/>
      <family val="2"/>
    </font>
    <font>
      <sz val="12"/>
      <color rgb="FFFF0000"/>
      <name val="Calibri"/>
      <family val="2"/>
    </font>
    <font>
      <b/>
      <sz val="20"/>
      <color theme="0"/>
      <name val="Calibri"/>
      <family val="2"/>
    </font>
    <font>
      <b/>
      <sz val="12"/>
      <color theme="3"/>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bottom/>
    </border>
    <border>
      <left style="thin"/>
      <right/>
      <top style="thin"/>
      <bottom style="thin"/>
    </border>
    <border>
      <left/>
      <right style="thin"/>
      <top style="thin"/>
      <bottom style="thin"/>
    </border>
    <border>
      <left/>
      <right style="medium"/>
      <top/>
      <bottom style="medium"/>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thin"/>
    </border>
    <border>
      <left/>
      <right style="medium"/>
      <top style="medium"/>
      <bottom style="thin"/>
    </border>
    <border>
      <left/>
      <right/>
      <top style="medium"/>
      <bottom/>
    </border>
    <border>
      <left/>
      <right/>
      <top style="thin"/>
      <bottom style="thin"/>
    </border>
    <border>
      <left/>
      <right style="medium"/>
      <top style="thin"/>
      <bottom style="thin"/>
    </border>
    <border>
      <left/>
      <right/>
      <top/>
      <bottom style="thin"/>
    </border>
    <border>
      <left/>
      <right/>
      <top style="medium"/>
      <bottom style="medium"/>
    </border>
    <border>
      <left/>
      <right/>
      <top style="thin"/>
      <bottom/>
    </border>
    <border>
      <left/>
      <right style="thin"/>
      <top style="thin"/>
      <bottom/>
    </border>
    <border>
      <left/>
      <right style="thin"/>
      <top/>
      <bottom style="thin"/>
    </border>
    <border>
      <left style="medium"/>
      <right/>
      <top style="thin"/>
      <bottom style="thin"/>
    </border>
    <border>
      <left style="thin"/>
      <right/>
      <top style="thin"/>
      <bottom/>
    </border>
    <border>
      <left style="thin"/>
      <right/>
      <top/>
      <bottom style="thin"/>
    </border>
    <border>
      <left style="medium"/>
      <right/>
      <top style="medium"/>
      <bottom style="medium"/>
    </border>
    <border>
      <left style="medium"/>
      <right/>
      <top/>
      <bottom style="medium"/>
    </border>
    <border>
      <left style="medium"/>
      <right/>
      <top style="medium"/>
      <bottom/>
    </border>
    <border>
      <left/>
      <right style="medium"/>
      <top style="medium"/>
      <bottom/>
    </border>
    <border>
      <left style="medium"/>
      <right/>
      <top style="medium"/>
      <bottom style="thin"/>
    </border>
    <border>
      <left/>
      <right style="double"/>
      <top/>
      <bottom/>
    </border>
    <border>
      <left style="thin"/>
      <right/>
      <top style="medium"/>
      <bottom style="thin"/>
    </border>
    <border>
      <left style="thin"/>
      <right/>
      <top style="thin"/>
      <bottom style="medium"/>
    </border>
    <border>
      <left/>
      <right style="thin"/>
      <top style="thin"/>
      <bottom style="medium"/>
    </border>
    <border>
      <left style="medium"/>
      <right/>
      <top/>
      <bottom style="thin"/>
    </border>
    <border>
      <left style="medium"/>
      <right/>
      <top style="thin"/>
      <bottom/>
    </border>
    <border>
      <left style="double"/>
      <right/>
      <top style="double"/>
      <bottom style="double"/>
    </border>
    <border>
      <left/>
      <right style="double"/>
      <top style="double"/>
      <bottom style="double"/>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21">
    <xf numFmtId="0" fontId="0" fillId="0" borderId="0" xfId="0" applyFont="1" applyAlignment="1">
      <alignment/>
    </xf>
    <xf numFmtId="0" fontId="88" fillId="8" borderId="0" xfId="0" applyFont="1" applyFill="1" applyAlignment="1" applyProtection="1">
      <alignment/>
      <protection/>
    </xf>
    <xf numFmtId="0" fontId="88" fillId="33" borderId="0" xfId="0" applyFont="1" applyFill="1" applyBorder="1" applyAlignment="1" applyProtection="1">
      <alignment/>
      <protection/>
    </xf>
    <xf numFmtId="0" fontId="88" fillId="0" borderId="0" xfId="0" applyFont="1" applyFill="1" applyBorder="1" applyAlignment="1" applyProtection="1">
      <alignment/>
      <protection/>
    </xf>
    <xf numFmtId="0" fontId="88" fillId="0" borderId="0" xfId="0" applyFont="1" applyBorder="1" applyAlignment="1" applyProtection="1">
      <alignment/>
      <protection/>
    </xf>
    <xf numFmtId="0" fontId="89" fillId="33" borderId="0" xfId="0" applyFont="1" applyFill="1" applyBorder="1" applyAlignment="1" applyProtection="1">
      <alignment/>
      <protection/>
    </xf>
    <xf numFmtId="0" fontId="88" fillId="33" borderId="10" xfId="0" applyFont="1" applyFill="1" applyBorder="1" applyAlignment="1" applyProtection="1">
      <alignment/>
      <protection/>
    </xf>
    <xf numFmtId="0" fontId="90" fillId="33" borderId="0" xfId="0" applyFont="1" applyFill="1" applyBorder="1" applyAlignment="1" applyProtection="1">
      <alignment/>
      <protection/>
    </xf>
    <xf numFmtId="0" fontId="89" fillId="33" borderId="0" xfId="0" applyFont="1" applyFill="1" applyAlignment="1" applyProtection="1">
      <alignment/>
      <protection/>
    </xf>
    <xf numFmtId="0" fontId="88" fillId="0" borderId="0" xfId="0" applyFont="1" applyAlignment="1" applyProtection="1">
      <alignment/>
      <protection/>
    </xf>
    <xf numFmtId="0" fontId="88" fillId="33" borderId="0" xfId="0" applyFont="1" applyFill="1" applyAlignment="1" applyProtection="1">
      <alignment/>
      <protection/>
    </xf>
    <xf numFmtId="0" fontId="88" fillId="0" borderId="0" xfId="0" applyFont="1" applyFill="1" applyAlignment="1" applyProtection="1">
      <alignment/>
      <protection/>
    </xf>
    <xf numFmtId="0" fontId="88" fillId="34" borderId="0" xfId="0" applyFont="1" applyFill="1" applyAlignment="1" applyProtection="1">
      <alignment/>
      <protection/>
    </xf>
    <xf numFmtId="0" fontId="91" fillId="33" borderId="0" xfId="0" applyFont="1" applyFill="1" applyAlignment="1" applyProtection="1">
      <alignment/>
      <protection/>
    </xf>
    <xf numFmtId="49" fontId="88" fillId="0" borderId="0" xfId="0" applyNumberFormat="1" applyFont="1" applyFill="1" applyAlignment="1" applyProtection="1">
      <alignment horizontal="left"/>
      <protection/>
    </xf>
    <xf numFmtId="165" fontId="92" fillId="0" borderId="11" xfId="0" applyNumberFormat="1" applyFont="1" applyFill="1" applyBorder="1" applyAlignment="1" applyProtection="1">
      <alignment horizontal="right" vertical="center"/>
      <protection/>
    </xf>
    <xf numFmtId="0" fontId="88" fillId="0" borderId="0" xfId="0" applyFont="1" applyAlignment="1">
      <alignment/>
    </xf>
    <xf numFmtId="0" fontId="93" fillId="33" borderId="0" xfId="0" applyFont="1" applyFill="1" applyBorder="1" applyAlignment="1" applyProtection="1">
      <alignment/>
      <protection/>
    </xf>
    <xf numFmtId="0" fontId="93" fillId="0" borderId="0" xfId="0" applyFont="1" applyBorder="1" applyAlignment="1" applyProtection="1">
      <alignment/>
      <protection/>
    </xf>
    <xf numFmtId="165" fontId="94" fillId="0" borderId="11" xfId="0" applyNumberFormat="1" applyFont="1" applyBorder="1" applyAlignment="1" applyProtection="1">
      <alignment horizontal="right" vertical="center"/>
      <protection/>
    </xf>
    <xf numFmtId="0" fontId="93" fillId="33" borderId="0" xfId="0" applyFont="1" applyFill="1" applyAlignment="1" applyProtection="1">
      <alignment/>
      <protection/>
    </xf>
    <xf numFmtId="0" fontId="93" fillId="0" borderId="0" xfId="0" applyFont="1" applyAlignment="1" applyProtection="1">
      <alignment/>
      <protection/>
    </xf>
    <xf numFmtId="0" fontId="7" fillId="34" borderId="10" xfId="0" applyFont="1" applyFill="1" applyBorder="1" applyAlignment="1" applyProtection="1">
      <alignment/>
      <protection/>
    </xf>
    <xf numFmtId="0" fontId="44" fillId="0" borderId="0" xfId="0" applyFont="1" applyBorder="1" applyAlignment="1" applyProtection="1">
      <alignment/>
      <protection/>
    </xf>
    <xf numFmtId="164" fontId="7" fillId="34" borderId="10" xfId="0" applyNumberFormat="1" applyFont="1" applyFill="1" applyBorder="1" applyAlignment="1" applyProtection="1">
      <alignment/>
      <protection/>
    </xf>
    <xf numFmtId="49" fontId="88" fillId="0" borderId="0" xfId="0" applyNumberFormat="1" applyFont="1" applyFill="1" applyAlignment="1" applyProtection="1">
      <alignment horizontal="left"/>
      <protection/>
    </xf>
    <xf numFmtId="0" fontId="93" fillId="33"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88" fillId="0" borderId="12" xfId="0" applyFont="1" applyFill="1" applyBorder="1" applyAlignment="1" applyProtection="1">
      <alignment horizontal="left" vertical="center" wrapText="1"/>
      <protection/>
    </xf>
    <xf numFmtId="0" fontId="88" fillId="0" borderId="13" xfId="0" applyFont="1" applyFill="1" applyBorder="1" applyAlignment="1" applyProtection="1">
      <alignment horizontal="left" vertical="center" wrapText="1"/>
      <protection/>
    </xf>
    <xf numFmtId="0" fontId="88" fillId="35" borderId="0" xfId="0" applyFont="1" applyFill="1" applyBorder="1" applyAlignment="1" applyProtection="1">
      <alignment/>
      <protection/>
    </xf>
    <xf numFmtId="10" fontId="95" fillId="0" borderId="0" xfId="0" applyNumberFormat="1" applyFont="1" applyFill="1" applyBorder="1" applyAlignment="1" applyProtection="1">
      <alignment horizontal="center" vertical="center"/>
      <protection/>
    </xf>
    <xf numFmtId="0" fontId="88" fillId="0" borderId="14" xfId="0" applyFont="1" applyFill="1" applyBorder="1" applyAlignment="1" applyProtection="1">
      <alignment vertical="center"/>
      <protection/>
    </xf>
    <xf numFmtId="6" fontId="95" fillId="0" borderId="0" xfId="0" applyNumberFormat="1" applyFont="1" applyFill="1" applyBorder="1" applyAlignment="1" applyProtection="1">
      <alignment horizontal="left" vertical="center"/>
      <protection/>
    </xf>
    <xf numFmtId="165" fontId="95" fillId="0" borderId="0" xfId="0" applyNumberFormat="1" applyFont="1" applyFill="1" applyBorder="1" applyAlignment="1" applyProtection="1">
      <alignment horizontal="center" vertical="center"/>
      <protection/>
    </xf>
    <xf numFmtId="0" fontId="95"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165" fontId="94" fillId="34" borderId="15" xfId="0" applyNumberFormat="1" applyFont="1" applyFill="1" applyBorder="1" applyAlignment="1" applyProtection="1">
      <alignment horizontal="right" vertical="center"/>
      <protection/>
    </xf>
    <xf numFmtId="165" fontId="45" fillId="0" borderId="16" xfId="0" applyNumberFormat="1" applyFont="1" applyFill="1" applyBorder="1" applyAlignment="1" applyProtection="1">
      <alignment horizontal="right" vertical="center"/>
      <protection/>
    </xf>
    <xf numFmtId="165" fontId="16" fillId="0" borderId="17" xfId="0" applyNumberFormat="1" applyFont="1" applyFill="1" applyBorder="1" applyAlignment="1" applyProtection="1">
      <alignment horizontal="right" vertical="center"/>
      <protection/>
    </xf>
    <xf numFmtId="165" fontId="95" fillId="34" borderId="18" xfId="0" applyNumberFormat="1" applyFont="1" applyFill="1" applyBorder="1" applyAlignment="1" applyProtection="1">
      <alignment vertical="center"/>
      <protection/>
    </xf>
    <xf numFmtId="165" fontId="16" fillId="33" borderId="19" xfId="0" applyNumberFormat="1" applyFont="1" applyFill="1" applyBorder="1" applyAlignment="1" applyProtection="1">
      <alignment horizontal="right" vertical="center"/>
      <protection locked="0"/>
    </xf>
    <xf numFmtId="165" fontId="16" fillId="33" borderId="20" xfId="0" applyNumberFormat="1" applyFont="1" applyFill="1" applyBorder="1" applyAlignment="1" applyProtection="1">
      <alignment horizontal="right" vertical="center"/>
      <protection locked="0"/>
    </xf>
    <xf numFmtId="0" fontId="88" fillId="0" borderId="21" xfId="0" applyFont="1" applyFill="1" applyBorder="1" applyAlignment="1" applyProtection="1">
      <alignment horizontal="left" vertical="center" wrapText="1"/>
      <protection/>
    </xf>
    <xf numFmtId="165" fontId="95" fillId="0" borderId="18" xfId="0" applyNumberFormat="1" applyFont="1" applyFill="1" applyBorder="1" applyAlignment="1" applyProtection="1">
      <alignment vertical="center"/>
      <protection/>
    </xf>
    <xf numFmtId="0" fontId="88" fillId="0" borderId="22" xfId="0" applyFont="1" applyFill="1" applyBorder="1" applyAlignment="1" applyProtection="1">
      <alignment horizontal="left" vertical="center" wrapText="1"/>
      <protection/>
    </xf>
    <xf numFmtId="165" fontId="95" fillId="0" borderId="18" xfId="0" applyNumberFormat="1" applyFont="1" applyBorder="1" applyAlignment="1" applyProtection="1">
      <alignment vertical="center"/>
      <protection/>
    </xf>
    <xf numFmtId="0" fontId="96" fillId="36" borderId="23" xfId="0" applyFont="1" applyFill="1" applyBorder="1" applyAlignment="1" applyProtection="1">
      <alignment vertical="center"/>
      <protection/>
    </xf>
    <xf numFmtId="0" fontId="88" fillId="33" borderId="24" xfId="0" applyFont="1" applyFill="1" applyBorder="1" applyAlignment="1" applyProtection="1">
      <alignment vertical="center" wrapText="1"/>
      <protection locked="0"/>
    </xf>
    <xf numFmtId="165" fontId="97" fillId="33" borderId="19" xfId="0" applyNumberFormat="1" applyFont="1" applyFill="1" applyBorder="1" applyAlignment="1" applyProtection="1">
      <alignment horizontal="right" vertical="center"/>
      <protection locked="0"/>
    </xf>
    <xf numFmtId="0" fontId="88" fillId="33" borderId="25" xfId="0" applyFont="1" applyFill="1" applyBorder="1" applyAlignment="1" applyProtection="1">
      <alignment vertical="center" wrapText="1"/>
      <protection locked="0"/>
    </xf>
    <xf numFmtId="165" fontId="97" fillId="33" borderId="26" xfId="0" applyNumberFormat="1" applyFont="1" applyFill="1" applyBorder="1" applyAlignment="1" applyProtection="1">
      <alignment horizontal="right" vertical="center"/>
      <protection locked="0"/>
    </xf>
    <xf numFmtId="0" fontId="88" fillId="0" borderId="0" xfId="0" applyFont="1" applyAlignment="1" applyProtection="1">
      <alignment vertical="center"/>
      <protection/>
    </xf>
    <xf numFmtId="0" fontId="88" fillId="0" borderId="27" xfId="0" applyFont="1" applyFill="1" applyBorder="1" applyAlignment="1" applyProtection="1">
      <alignment horizontal="center" vertical="center"/>
      <protection/>
    </xf>
    <xf numFmtId="9" fontId="95" fillId="0" borderId="28" xfId="0" applyNumberFormat="1" applyFont="1" applyFill="1" applyBorder="1" applyAlignment="1" applyProtection="1">
      <alignment horizontal="left" vertical="center"/>
      <protection/>
    </xf>
    <xf numFmtId="165" fontId="16" fillId="33" borderId="29" xfId="0" applyNumberFormat="1" applyFont="1" applyFill="1" applyBorder="1" applyAlignment="1" applyProtection="1">
      <alignment horizontal="right" vertical="center"/>
      <protection locked="0"/>
    </xf>
    <xf numFmtId="0" fontId="98" fillId="25" borderId="0" xfId="0" applyFont="1" applyFill="1" applyBorder="1" applyAlignment="1" applyProtection="1">
      <alignment horizontal="center" vertical="center" wrapText="1"/>
      <protection/>
    </xf>
    <xf numFmtId="0" fontId="99" fillId="25" borderId="0" xfId="0" applyFont="1" applyFill="1" applyBorder="1" applyAlignment="1" applyProtection="1">
      <alignment/>
      <protection/>
    </xf>
    <xf numFmtId="0" fontId="100" fillId="25" borderId="0" xfId="0" applyFont="1" applyFill="1" applyBorder="1" applyAlignment="1" applyProtection="1">
      <alignment/>
      <protection/>
    </xf>
    <xf numFmtId="0" fontId="99" fillId="0" borderId="30" xfId="0" applyFont="1" applyFill="1" applyBorder="1" applyAlignment="1" applyProtection="1">
      <alignment/>
      <protection/>
    </xf>
    <xf numFmtId="0" fontId="99" fillId="0" borderId="0" xfId="0" applyFont="1" applyFill="1" applyBorder="1" applyAlignment="1" applyProtection="1">
      <alignment/>
      <protection/>
    </xf>
    <xf numFmtId="0" fontId="99" fillId="0" borderId="0" xfId="0" applyFont="1" applyBorder="1" applyAlignment="1" applyProtection="1">
      <alignment/>
      <protection/>
    </xf>
    <xf numFmtId="0" fontId="99" fillId="25" borderId="0" xfId="0" applyFont="1" applyFill="1" applyAlignment="1" applyProtection="1">
      <alignment/>
      <protection/>
    </xf>
    <xf numFmtId="0" fontId="99" fillId="0" borderId="0" xfId="0" applyFont="1" applyAlignment="1" applyProtection="1">
      <alignment/>
      <protection/>
    </xf>
    <xf numFmtId="0" fontId="99" fillId="0" borderId="0" xfId="0" applyFont="1" applyFill="1" applyAlignment="1" applyProtection="1">
      <alignment/>
      <protection/>
    </xf>
    <xf numFmtId="0" fontId="99" fillId="33" borderId="0" xfId="0" applyFont="1" applyFill="1" applyBorder="1" applyAlignment="1" applyProtection="1">
      <alignment/>
      <protection/>
    </xf>
    <xf numFmtId="0" fontId="99" fillId="35" borderId="0" xfId="0" applyFont="1" applyFill="1" applyBorder="1" applyAlignment="1" applyProtection="1">
      <alignment/>
      <protection/>
    </xf>
    <xf numFmtId="0" fontId="101" fillId="0" borderId="31" xfId="0" applyFont="1" applyFill="1" applyBorder="1" applyAlignment="1" applyProtection="1">
      <alignment horizontal="center" vertical="center" wrapText="1"/>
      <protection/>
    </xf>
    <xf numFmtId="0" fontId="88" fillId="0" borderId="0" xfId="0" applyFont="1" applyBorder="1" applyAlignment="1" applyProtection="1">
      <alignment/>
      <protection/>
    </xf>
    <xf numFmtId="0" fontId="88" fillId="0" borderId="0" xfId="0" applyFont="1" applyAlignment="1" applyProtection="1">
      <alignment/>
      <protection/>
    </xf>
    <xf numFmtId="10" fontId="102" fillId="0" borderId="32" xfId="0" applyNumberFormat="1" applyFont="1" applyFill="1" applyBorder="1" applyAlignment="1" applyProtection="1">
      <alignment horizontal="center" vertical="center"/>
      <protection/>
    </xf>
    <xf numFmtId="165" fontId="45" fillId="0" borderId="33" xfId="0" applyNumberFormat="1" applyFont="1" applyFill="1" applyBorder="1" applyAlignment="1" applyProtection="1">
      <alignment horizontal="right" vertical="center"/>
      <protection/>
    </xf>
    <xf numFmtId="0" fontId="88" fillId="0" borderId="0" xfId="0" applyFont="1" applyBorder="1" applyAlignment="1" applyProtection="1">
      <alignment/>
      <protection/>
    </xf>
    <xf numFmtId="0" fontId="88" fillId="34" borderId="0" xfId="0" applyFont="1" applyFill="1" applyAlignment="1" applyProtection="1">
      <alignment/>
      <protection/>
    </xf>
    <xf numFmtId="0" fontId="88" fillId="0" borderId="0" xfId="0" applyFont="1" applyAlignment="1" applyProtection="1">
      <alignment/>
      <protection/>
    </xf>
    <xf numFmtId="0" fontId="88" fillId="0" borderId="0" xfId="0" applyFont="1" applyAlignment="1" applyProtection="1">
      <alignment/>
      <protection/>
    </xf>
    <xf numFmtId="0" fontId="88" fillId="33" borderId="34" xfId="0" applyFont="1" applyFill="1" applyBorder="1" applyAlignment="1" applyProtection="1">
      <alignment vertical="center" wrapText="1"/>
      <protection locked="0"/>
    </xf>
    <xf numFmtId="0" fontId="88" fillId="33" borderId="35" xfId="0" applyFont="1" applyFill="1" applyBorder="1" applyAlignment="1" applyProtection="1">
      <alignment vertical="center" wrapText="1"/>
      <protection locked="0"/>
    </xf>
    <xf numFmtId="0" fontId="102" fillId="34" borderId="36" xfId="53" applyFont="1" applyFill="1" applyBorder="1" applyAlignment="1" applyProtection="1">
      <alignment horizontal="center" vertical="center"/>
      <protection locked="0"/>
    </xf>
    <xf numFmtId="0" fontId="102" fillId="0" borderId="36" xfId="53" applyFont="1" applyFill="1" applyBorder="1" applyAlignment="1" applyProtection="1">
      <alignment horizontal="center" vertical="center"/>
      <protection locked="0"/>
    </xf>
    <xf numFmtId="0" fontId="103" fillId="34" borderId="36" xfId="53" applyFont="1" applyFill="1" applyBorder="1" applyAlignment="1" applyProtection="1">
      <alignment horizontal="center" vertical="center"/>
      <protection locked="0"/>
    </xf>
    <xf numFmtId="0" fontId="88" fillId="0" borderId="0" xfId="0" applyFont="1" applyBorder="1" applyAlignment="1" applyProtection="1">
      <alignment/>
      <protection/>
    </xf>
    <xf numFmtId="49" fontId="88" fillId="0" borderId="0" xfId="0" applyNumberFormat="1" applyFont="1" applyFill="1" applyBorder="1" applyAlignment="1" applyProtection="1">
      <alignment vertical="center"/>
      <protection/>
    </xf>
    <xf numFmtId="0" fontId="88" fillId="0" borderId="0" xfId="0" applyFont="1" applyAlignment="1" applyProtection="1">
      <alignment/>
      <protection/>
    </xf>
    <xf numFmtId="164" fontId="102" fillId="0" borderId="32" xfId="0" applyNumberFormat="1" applyFont="1" applyFill="1" applyBorder="1" applyAlignment="1" applyProtection="1">
      <alignment horizontal="center" vertical="center"/>
      <protection/>
    </xf>
    <xf numFmtId="165" fontId="95" fillId="0" borderId="0" xfId="0" applyNumberFormat="1" applyFont="1" applyFill="1" applyBorder="1" applyAlignment="1" applyProtection="1">
      <alignment horizontal="left" vertical="center"/>
      <protection/>
    </xf>
    <xf numFmtId="0" fontId="95" fillId="16" borderId="0" xfId="0" applyFont="1" applyFill="1" applyAlignment="1" applyProtection="1">
      <alignment horizontal="center" vertical="center"/>
      <protection/>
    </xf>
    <xf numFmtId="165" fontId="10" fillId="33" borderId="34" xfId="0" applyNumberFormat="1" applyFont="1" applyFill="1" applyBorder="1" applyAlignment="1" applyProtection="1">
      <alignment horizontal="center" vertical="center"/>
      <protection locked="0"/>
    </xf>
    <xf numFmtId="0" fontId="95" fillId="33" borderId="34" xfId="0" applyFont="1" applyFill="1" applyBorder="1" applyAlignment="1" applyProtection="1">
      <alignment vertical="center" wrapText="1"/>
      <protection locked="0"/>
    </xf>
    <xf numFmtId="0" fontId="88" fillId="0" borderId="0" xfId="0" applyFont="1" applyAlignment="1" applyProtection="1">
      <alignment/>
      <protection/>
    </xf>
    <xf numFmtId="0" fontId="93" fillId="0" borderId="0" xfId="0" applyFont="1" applyAlignment="1" applyProtection="1">
      <alignment horizontal="center" vertical="center"/>
      <protection/>
    </xf>
    <xf numFmtId="9" fontId="95" fillId="0" borderId="0" xfId="0" applyNumberFormat="1" applyFont="1" applyFill="1" applyBorder="1" applyAlignment="1" applyProtection="1">
      <alignment horizontal="center" vertical="center"/>
      <protection/>
    </xf>
    <xf numFmtId="6" fontId="95" fillId="0" borderId="0" xfId="0" applyNumberFormat="1" applyFont="1" applyFill="1" applyBorder="1" applyAlignment="1" applyProtection="1">
      <alignment horizontal="center" vertical="center"/>
      <protection/>
    </xf>
    <xf numFmtId="0" fontId="88" fillId="34" borderId="0" xfId="0" applyFont="1" applyFill="1" applyAlignment="1" applyProtection="1">
      <alignment/>
      <protection/>
    </xf>
    <xf numFmtId="0" fontId="95" fillId="0" borderId="0" xfId="0" applyFont="1" applyFill="1" applyBorder="1" applyAlignment="1" applyProtection="1">
      <alignment horizontal="center" vertical="center"/>
      <protection/>
    </xf>
    <xf numFmtId="49" fontId="88" fillId="0" borderId="0" xfId="0" applyNumberFormat="1" applyFont="1" applyFill="1" applyAlignment="1" applyProtection="1">
      <alignment/>
      <protection/>
    </xf>
    <xf numFmtId="0" fontId="88" fillId="0" borderId="0" xfId="0" applyFont="1" applyFill="1" applyAlignment="1">
      <alignment/>
    </xf>
    <xf numFmtId="0" fontId="104" fillId="36" borderId="37" xfId="0" applyFont="1" applyFill="1" applyBorder="1" applyAlignment="1" applyProtection="1">
      <alignment vertical="center"/>
      <protection/>
    </xf>
    <xf numFmtId="0" fontId="96" fillId="36" borderId="0" xfId="0" applyFont="1" applyFill="1" applyBorder="1" applyAlignment="1" applyProtection="1">
      <alignment horizontal="left" vertical="center"/>
      <protection/>
    </xf>
    <xf numFmtId="0" fontId="102" fillId="33" borderId="0" xfId="53" applyFont="1" applyFill="1" applyBorder="1" applyAlignment="1" applyProtection="1">
      <alignment horizontal="center" vertical="center"/>
      <protection locked="0"/>
    </xf>
    <xf numFmtId="0" fontId="88" fillId="0" borderId="0" xfId="0" applyFont="1" applyBorder="1" applyAlignment="1">
      <alignment/>
    </xf>
    <xf numFmtId="0" fontId="96" fillId="36" borderId="38" xfId="0" applyFont="1" applyFill="1" applyBorder="1" applyAlignment="1" applyProtection="1">
      <alignment vertical="center"/>
      <protection/>
    </xf>
    <xf numFmtId="0" fontId="96" fillId="36" borderId="39" xfId="0" applyFont="1" applyFill="1" applyBorder="1" applyAlignment="1" applyProtection="1">
      <alignment vertical="center"/>
      <protection/>
    </xf>
    <xf numFmtId="0" fontId="7" fillId="34" borderId="34" xfId="0" applyFont="1" applyFill="1" applyBorder="1" applyAlignment="1" applyProtection="1">
      <alignment horizontal="center" vertical="center" wrapText="1"/>
      <protection/>
    </xf>
    <xf numFmtId="0" fontId="105" fillId="34" borderId="34" xfId="0" applyFont="1" applyFill="1" applyBorder="1" applyAlignment="1" applyProtection="1">
      <alignment horizontal="center" vertical="center" wrapText="1"/>
      <protection/>
    </xf>
    <xf numFmtId="0" fontId="105" fillId="34" borderId="35" xfId="0" applyFont="1" applyFill="1" applyBorder="1" applyAlignment="1" applyProtection="1">
      <alignment horizontal="center" vertical="center" wrapText="1"/>
      <protection/>
    </xf>
    <xf numFmtId="0" fontId="55" fillId="35" borderId="0" xfId="0" applyFont="1" applyFill="1" applyBorder="1" applyAlignment="1" applyProtection="1">
      <alignment/>
      <protection/>
    </xf>
    <xf numFmtId="0" fontId="99" fillId="35" borderId="0" xfId="0" applyFont="1" applyFill="1" applyAlignment="1" applyProtection="1">
      <alignment horizontal="left"/>
      <protection/>
    </xf>
    <xf numFmtId="165" fontId="99" fillId="35" borderId="0" xfId="0" applyNumberFormat="1" applyFont="1" applyFill="1" applyBorder="1" applyAlignment="1" applyProtection="1">
      <alignment horizontal="left"/>
      <protection/>
    </xf>
    <xf numFmtId="0" fontId="6" fillId="0" borderId="40" xfId="0" applyFont="1" applyFill="1" applyBorder="1" applyAlignment="1" applyProtection="1">
      <alignment horizontal="left"/>
      <protection/>
    </xf>
    <xf numFmtId="0" fontId="88" fillId="0" borderId="0" xfId="0" applyFont="1" applyFill="1" applyAlignment="1" applyProtection="1">
      <alignment/>
      <protection/>
    </xf>
    <xf numFmtId="0" fontId="11" fillId="0" borderId="31" xfId="0" applyFont="1" applyFill="1" applyBorder="1" applyAlignment="1" applyProtection="1">
      <alignment horizontal="center" vertical="center" wrapText="1"/>
      <protection/>
    </xf>
    <xf numFmtId="0" fontId="88" fillId="34" borderId="0" xfId="0" applyFont="1" applyFill="1" applyAlignment="1">
      <alignment/>
    </xf>
    <xf numFmtId="0" fontId="88" fillId="35" borderId="0" xfId="0" applyFont="1" applyFill="1" applyAlignment="1">
      <alignment/>
    </xf>
    <xf numFmtId="0" fontId="99" fillId="35" borderId="0" xfId="0" applyFont="1" applyFill="1" applyBorder="1" applyAlignment="1" applyProtection="1">
      <alignment wrapText="1"/>
      <protection/>
    </xf>
    <xf numFmtId="9"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0" fontId="6" fillId="0" borderId="0" xfId="0" applyNumberFormat="1" applyFont="1" applyFill="1" applyBorder="1" applyAlignment="1" applyProtection="1">
      <alignment horizontal="center" vertical="center"/>
      <protection/>
    </xf>
    <xf numFmtId="0" fontId="6" fillId="0" borderId="41" xfId="0" applyFont="1" applyBorder="1" applyAlignment="1" applyProtection="1">
      <alignment vertical="center"/>
      <protection/>
    </xf>
    <xf numFmtId="0" fontId="6" fillId="0" borderId="42" xfId="0" applyFont="1" applyBorder="1" applyAlignment="1" applyProtection="1">
      <alignment vertical="center"/>
      <protection/>
    </xf>
    <xf numFmtId="0" fontId="7" fillId="0" borderId="22" xfId="0" applyFont="1" applyFill="1" applyBorder="1" applyAlignment="1" applyProtection="1">
      <alignment horizontal="left" vertical="center" wrapText="1"/>
      <protection/>
    </xf>
    <xf numFmtId="0" fontId="6" fillId="0" borderId="12" xfId="0" applyFont="1" applyFill="1" applyBorder="1" applyAlignment="1" applyProtection="1">
      <alignment horizontal="right" vertical="center" wrapText="1"/>
      <protection/>
    </xf>
    <xf numFmtId="0" fontId="6" fillId="0" borderId="43" xfId="0" applyFont="1" applyBorder="1" applyAlignment="1" applyProtection="1">
      <alignment/>
      <protection/>
    </xf>
    <xf numFmtId="165" fontId="6" fillId="0" borderId="18" xfId="0" applyNumberFormat="1" applyFont="1" applyBorder="1" applyAlignment="1" applyProtection="1">
      <alignment/>
      <protection/>
    </xf>
    <xf numFmtId="0" fontId="6" fillId="0" borderId="43" xfId="0" applyFont="1" applyFill="1" applyBorder="1" applyAlignment="1" applyProtection="1">
      <alignment/>
      <protection/>
    </xf>
    <xf numFmtId="0" fontId="15" fillId="0" borderId="34" xfId="0" applyFont="1" applyFill="1" applyBorder="1" applyAlignment="1" applyProtection="1">
      <alignment/>
      <protection/>
    </xf>
    <xf numFmtId="0" fontId="15" fillId="0" borderId="43" xfId="0" applyFont="1" applyFill="1" applyBorder="1" applyAlignment="1" applyProtection="1">
      <alignment/>
      <protection/>
    </xf>
    <xf numFmtId="0" fontId="15" fillId="0" borderId="34" xfId="0" applyFont="1" applyFill="1" applyBorder="1" applyAlignment="1" applyProtection="1">
      <alignment horizontal="center"/>
      <protection/>
    </xf>
    <xf numFmtId="165" fontId="15" fillId="0" borderId="18" xfId="0" applyNumberFormat="1" applyFont="1" applyBorder="1" applyAlignment="1" applyProtection="1">
      <alignment/>
      <protection/>
    </xf>
    <xf numFmtId="165" fontId="16" fillId="33" borderId="34" xfId="0" applyNumberFormat="1" applyFont="1" applyFill="1" applyBorder="1" applyAlignment="1" applyProtection="1">
      <alignment horizontal="right"/>
      <protection locked="0"/>
    </xf>
    <xf numFmtId="0" fontId="7" fillId="0" borderId="32" xfId="0" applyFont="1" applyFill="1" applyBorder="1" applyAlignment="1" applyProtection="1">
      <alignment horizontal="left" wrapText="1"/>
      <protection locked="0"/>
    </xf>
    <xf numFmtId="0" fontId="7" fillId="0" borderId="34" xfId="0" applyFont="1" applyFill="1" applyBorder="1" applyAlignment="1" applyProtection="1">
      <alignment horizontal="center" wrapText="1"/>
      <protection/>
    </xf>
    <xf numFmtId="0" fontId="6" fillId="0" borderId="44" xfId="0" applyFont="1" applyFill="1" applyBorder="1" applyAlignment="1" applyProtection="1">
      <alignment horizontal="right"/>
      <protection/>
    </xf>
    <xf numFmtId="165" fontId="45" fillId="0" borderId="37" xfId="0" applyNumberFormat="1" applyFont="1" applyBorder="1" applyAlignment="1" applyProtection="1">
      <alignment/>
      <protection/>
    </xf>
    <xf numFmtId="0" fontId="6" fillId="0" borderId="28" xfId="0" applyFont="1" applyFill="1" applyBorder="1" applyAlignment="1" applyProtection="1">
      <alignment horizontal="right" vertical="center" wrapText="1"/>
      <protection/>
    </xf>
    <xf numFmtId="0" fontId="6" fillId="0" borderId="40" xfId="0" applyFont="1" applyFill="1" applyBorder="1" applyAlignment="1" applyProtection="1">
      <alignment horizontal="center" vertical="center" wrapText="1"/>
      <protection/>
    </xf>
    <xf numFmtId="165" fontId="45" fillId="33" borderId="29" xfId="0" applyNumberFormat="1" applyFont="1" applyFill="1" applyBorder="1" applyAlignment="1" applyProtection="1">
      <alignment/>
      <protection locked="0"/>
    </xf>
    <xf numFmtId="0" fontId="7" fillId="33" borderId="24" xfId="0" applyFont="1" applyFill="1" applyBorder="1" applyAlignment="1" applyProtection="1">
      <alignment vertical="center" wrapText="1"/>
      <protection locked="0"/>
    </xf>
    <xf numFmtId="0" fontId="7" fillId="33" borderId="25" xfId="0" applyFont="1" applyFill="1" applyBorder="1" applyAlignment="1" applyProtection="1">
      <alignment vertical="center" wrapText="1"/>
      <protection locked="0"/>
    </xf>
    <xf numFmtId="0" fontId="95" fillId="0" borderId="0" xfId="0" applyFont="1" applyFill="1" applyBorder="1" applyAlignment="1" applyProtection="1">
      <alignment horizontal="center" vertical="center" wrapText="1"/>
      <protection/>
    </xf>
    <xf numFmtId="0" fontId="95" fillId="0" borderId="30" xfId="0" applyFont="1" applyFill="1" applyBorder="1" applyAlignment="1" applyProtection="1">
      <alignment vertical="center" wrapText="1"/>
      <protection locked="0"/>
    </xf>
    <xf numFmtId="0" fontId="7" fillId="0" borderId="10" xfId="0" applyFont="1" applyFill="1" applyBorder="1" applyAlignment="1" applyProtection="1">
      <alignment/>
      <protection/>
    </xf>
    <xf numFmtId="0" fontId="95" fillId="0" borderId="0" xfId="0" applyFont="1" applyFill="1" applyAlignment="1" applyProtection="1">
      <alignment horizontal="center" vertical="center" wrapText="1"/>
      <protection/>
    </xf>
    <xf numFmtId="0" fontId="17" fillId="9" borderId="0" xfId="0" applyFont="1" applyFill="1" applyBorder="1" applyAlignment="1" applyProtection="1">
      <alignment vertical="center"/>
      <protection/>
    </xf>
    <xf numFmtId="0" fontId="6" fillId="9" borderId="0" xfId="0" applyFont="1" applyFill="1" applyBorder="1" applyAlignment="1" applyProtection="1">
      <alignment horizontal="center" wrapText="1"/>
      <protection/>
    </xf>
    <xf numFmtId="0" fontId="88" fillId="9" borderId="0" xfId="0" applyFont="1" applyFill="1" applyAlignment="1" applyProtection="1">
      <alignment/>
      <protection/>
    </xf>
    <xf numFmtId="0" fontId="88" fillId="9" borderId="30" xfId="0" applyFont="1" applyFill="1" applyBorder="1" applyAlignment="1" applyProtection="1">
      <alignment vertical="center"/>
      <protection/>
    </xf>
    <xf numFmtId="0" fontId="88" fillId="9" borderId="0" xfId="0" applyFont="1" applyFill="1" applyBorder="1" applyAlignment="1" applyProtection="1">
      <alignment vertical="center"/>
      <protection/>
    </xf>
    <xf numFmtId="0" fontId="88" fillId="9" borderId="0" xfId="0" applyFont="1" applyFill="1" applyAlignment="1" applyProtection="1">
      <alignment vertical="center"/>
      <protection/>
    </xf>
    <xf numFmtId="0" fontId="95" fillId="9" borderId="0" xfId="0" applyFont="1" applyFill="1" applyAlignment="1" applyProtection="1">
      <alignment horizontal="center" vertical="center" wrapText="1"/>
      <protection/>
    </xf>
    <xf numFmtId="0" fontId="88" fillId="9" borderId="44" xfId="0" applyFont="1" applyFill="1" applyBorder="1" applyAlignment="1" applyProtection="1">
      <alignment horizontal="center"/>
      <protection/>
    </xf>
    <xf numFmtId="0" fontId="96" fillId="36" borderId="39" xfId="0" applyFont="1" applyFill="1" applyBorder="1" applyAlignment="1" applyProtection="1">
      <alignment horizontal="left" vertical="center"/>
      <protection/>
    </xf>
    <xf numFmtId="0" fontId="10" fillId="0" borderId="30" xfId="0" applyFont="1" applyBorder="1" applyAlignment="1" applyProtection="1">
      <alignment/>
      <protection/>
    </xf>
    <xf numFmtId="0" fontId="95" fillId="35" borderId="0" xfId="0" applyFont="1" applyFill="1" applyBorder="1" applyAlignment="1" applyProtection="1">
      <alignment horizontal="center" vertical="center" wrapText="1"/>
      <protection/>
    </xf>
    <xf numFmtId="0" fontId="88" fillId="35" borderId="0" xfId="0" applyFont="1" applyFill="1" applyAlignment="1" applyProtection="1">
      <alignment/>
      <protection/>
    </xf>
    <xf numFmtId="0" fontId="106" fillId="9" borderId="0" xfId="53" applyFont="1" applyFill="1" applyBorder="1" applyAlignment="1" applyProtection="1">
      <alignment horizontal="center" vertical="center"/>
      <protection/>
    </xf>
    <xf numFmtId="0" fontId="88" fillId="9" borderId="0" xfId="0" applyFont="1" applyFill="1" applyBorder="1" applyAlignment="1" applyProtection="1">
      <alignment/>
      <protection/>
    </xf>
    <xf numFmtId="0" fontId="107" fillId="9" borderId="0" xfId="0" applyFont="1" applyFill="1" applyBorder="1" applyAlignment="1" applyProtection="1">
      <alignment horizontal="center" vertical="center"/>
      <protection/>
    </xf>
    <xf numFmtId="9" fontId="95" fillId="9" borderId="0" xfId="0" applyNumberFormat="1" applyFont="1" applyFill="1" applyBorder="1" applyAlignment="1" applyProtection="1">
      <alignment horizontal="left" vertical="center"/>
      <protection/>
    </xf>
    <xf numFmtId="6" fontId="95" fillId="9" borderId="0" xfId="0" applyNumberFormat="1" applyFont="1" applyFill="1" applyBorder="1" applyAlignment="1" applyProtection="1">
      <alignment horizontal="left" vertical="center"/>
      <protection/>
    </xf>
    <xf numFmtId="0" fontId="6" fillId="9" borderId="0" xfId="0" applyFont="1" applyFill="1" applyBorder="1" applyAlignment="1" applyProtection="1">
      <alignment horizontal="center" vertical="center"/>
      <protection/>
    </xf>
    <xf numFmtId="0" fontId="95" fillId="9" borderId="0" xfId="0" applyFont="1" applyFill="1" applyBorder="1" applyAlignment="1" applyProtection="1">
      <alignment horizontal="center"/>
      <protection/>
    </xf>
    <xf numFmtId="0" fontId="95" fillId="9" borderId="0" xfId="0" applyFont="1" applyFill="1" applyBorder="1" applyAlignment="1" applyProtection="1">
      <alignment horizontal="center" vertical="center"/>
      <protection/>
    </xf>
    <xf numFmtId="165" fontId="95" fillId="9" borderId="0" xfId="0" applyNumberFormat="1" applyFont="1" applyFill="1" applyBorder="1" applyAlignment="1" applyProtection="1">
      <alignment horizontal="center"/>
      <protection/>
    </xf>
    <xf numFmtId="9" fontId="95" fillId="9" borderId="0" xfId="0" applyNumberFormat="1" applyFont="1" applyFill="1" applyBorder="1" applyAlignment="1" applyProtection="1">
      <alignment horizontal="center"/>
      <protection/>
    </xf>
    <xf numFmtId="0" fontId="88" fillId="9" borderId="44" xfId="0" applyFont="1" applyFill="1" applyBorder="1" applyAlignment="1" applyProtection="1">
      <alignment/>
      <protection/>
    </xf>
    <xf numFmtId="10" fontId="95" fillId="9" borderId="0" xfId="0" applyNumberFormat="1" applyFont="1" applyFill="1" applyBorder="1" applyAlignment="1" applyProtection="1">
      <alignment horizontal="center"/>
      <protection/>
    </xf>
    <xf numFmtId="0" fontId="10" fillId="0" borderId="0" xfId="53" applyFont="1" applyFill="1" applyBorder="1" applyAlignment="1" applyProtection="1">
      <alignment horizontal="center" vertical="center"/>
      <protection locked="0"/>
    </xf>
    <xf numFmtId="0" fontId="104" fillId="0" borderId="45" xfId="0" applyFont="1" applyFill="1" applyBorder="1" applyAlignment="1" applyProtection="1">
      <alignment/>
      <protection/>
    </xf>
    <xf numFmtId="0" fontId="95" fillId="16" borderId="0" xfId="0" applyFont="1" applyFill="1" applyAlignment="1" applyProtection="1">
      <alignment horizontal="center" vertical="center"/>
      <protection/>
    </xf>
    <xf numFmtId="0" fontId="88" fillId="0" borderId="0" xfId="0" applyFont="1" applyFill="1" applyAlignment="1" applyProtection="1">
      <alignment/>
      <protection/>
    </xf>
    <xf numFmtId="0" fontId="0" fillId="0" borderId="0" xfId="0" applyFont="1" applyAlignment="1" applyProtection="1">
      <alignment/>
      <protection/>
    </xf>
    <xf numFmtId="0" fontId="0" fillId="35" borderId="0" xfId="0" applyFont="1" applyFill="1" applyAlignment="1" applyProtection="1">
      <alignment/>
      <protection/>
    </xf>
    <xf numFmtId="0" fontId="108" fillId="13" borderId="0" xfId="53" applyFont="1" applyFill="1" applyAlignment="1" applyProtection="1">
      <alignment/>
      <protection/>
    </xf>
    <xf numFmtId="0" fontId="10" fillId="9" borderId="0" xfId="53" applyFont="1" applyFill="1" applyBorder="1" applyAlignment="1" applyProtection="1">
      <alignment horizontal="center" vertical="center"/>
      <protection locked="0"/>
    </xf>
    <xf numFmtId="0" fontId="95" fillId="0" borderId="0" xfId="0" applyFont="1" applyFill="1" applyBorder="1" applyAlignment="1" applyProtection="1">
      <alignment vertical="center"/>
      <protection/>
    </xf>
    <xf numFmtId="0" fontId="102" fillId="0" borderId="41" xfId="0" applyFont="1" applyFill="1" applyBorder="1" applyAlignment="1" applyProtection="1">
      <alignment vertical="center" wrapText="1"/>
      <protection/>
    </xf>
    <xf numFmtId="0" fontId="88" fillId="0" borderId="0" xfId="0" applyFont="1" applyFill="1" applyBorder="1" applyAlignment="1" applyProtection="1">
      <alignment/>
      <protection/>
    </xf>
    <xf numFmtId="0" fontId="88" fillId="0" borderId="0" xfId="0" applyFont="1" applyFill="1" applyAlignment="1" applyProtection="1">
      <alignment/>
      <protection/>
    </xf>
    <xf numFmtId="0" fontId="10" fillId="0" borderId="0" xfId="0" applyFont="1" applyFill="1" applyBorder="1" applyAlignment="1" applyProtection="1">
      <alignment/>
      <protection/>
    </xf>
    <xf numFmtId="165" fontId="10" fillId="0" borderId="30" xfId="0" applyNumberFormat="1" applyFont="1" applyFill="1" applyBorder="1" applyAlignment="1" applyProtection="1">
      <alignment horizontal="center" vertical="center"/>
      <protection locked="0"/>
    </xf>
    <xf numFmtId="0" fontId="102" fillId="0" borderId="41" xfId="0" applyFont="1" applyFill="1" applyBorder="1" applyAlignment="1" applyProtection="1">
      <alignment horizontal="left" vertical="center"/>
      <protection/>
    </xf>
    <xf numFmtId="0" fontId="95" fillId="0" borderId="0" xfId="0" applyFont="1" applyFill="1" applyAlignment="1" applyProtection="1">
      <alignment horizontal="center" vertical="center"/>
      <protection/>
    </xf>
    <xf numFmtId="0" fontId="20" fillId="0" borderId="0" xfId="53" applyFont="1" applyFill="1" applyBorder="1" applyAlignment="1" applyProtection="1">
      <alignment horizontal="left" vertical="center"/>
      <protection/>
    </xf>
    <xf numFmtId="0" fontId="88" fillId="9" borderId="0" xfId="0" applyFont="1" applyFill="1" applyBorder="1" applyAlignment="1" applyProtection="1">
      <alignment horizontal="center"/>
      <protection/>
    </xf>
    <xf numFmtId="0" fontId="7" fillId="0" borderId="0" xfId="0" applyFont="1" applyAlignment="1" applyProtection="1">
      <alignment/>
      <protection/>
    </xf>
    <xf numFmtId="0" fontId="88" fillId="9" borderId="0" xfId="0" applyFont="1" applyFill="1" applyBorder="1" applyAlignment="1" applyProtection="1">
      <alignment/>
      <protection/>
    </xf>
    <xf numFmtId="0" fontId="88" fillId="9" borderId="0" xfId="0" applyFont="1" applyFill="1" applyBorder="1" applyAlignment="1" applyProtection="1">
      <alignment horizontal="center"/>
      <protection/>
    </xf>
    <xf numFmtId="0" fontId="108" fillId="0" borderId="0" xfId="53" applyFont="1" applyAlignment="1" applyProtection="1">
      <alignment/>
      <protection/>
    </xf>
    <xf numFmtId="6" fontId="109" fillId="0" borderId="0" xfId="0" applyNumberFormat="1" applyFont="1" applyFill="1" applyBorder="1" applyAlignment="1" applyProtection="1">
      <alignment horizontal="left" vertical="center"/>
      <protection/>
    </xf>
    <xf numFmtId="9" fontId="95" fillId="0" borderId="0" xfId="0" applyNumberFormat="1" applyFont="1" applyFill="1" applyBorder="1" applyAlignment="1" applyProtection="1">
      <alignment horizontal="left" vertical="center" wrapText="1"/>
      <protection/>
    </xf>
    <xf numFmtId="9" fontId="88" fillId="0" borderId="0" xfId="0" applyNumberFormat="1" applyFont="1" applyFill="1" applyAlignment="1" applyProtection="1">
      <alignment horizontal="left"/>
      <protection/>
    </xf>
    <xf numFmtId="0" fontId="88" fillId="9" borderId="0" xfId="0" applyFont="1" applyFill="1" applyBorder="1" applyAlignment="1" applyProtection="1">
      <alignment horizontal="center"/>
      <protection/>
    </xf>
    <xf numFmtId="0" fontId="88" fillId="9" borderId="0" xfId="0" applyFont="1" applyFill="1" applyAlignment="1" applyProtection="1">
      <alignment horizontal="center"/>
      <protection/>
    </xf>
    <xf numFmtId="0" fontId="92" fillId="37" borderId="0" xfId="0" applyFont="1" applyFill="1" applyAlignment="1" applyProtection="1">
      <alignment horizontal="center" vertical="center" wrapText="1"/>
      <protection/>
    </xf>
    <xf numFmtId="49" fontId="88" fillId="0" borderId="0" xfId="0" applyNumberFormat="1" applyFont="1" applyFill="1" applyAlignment="1" applyProtection="1">
      <alignment/>
      <protection/>
    </xf>
    <xf numFmtId="0" fontId="88" fillId="9" borderId="46" xfId="0" applyFont="1" applyFill="1" applyBorder="1" applyAlignment="1" applyProtection="1">
      <alignment horizontal="center"/>
      <protection/>
    </xf>
    <xf numFmtId="0" fontId="88" fillId="9" borderId="10" xfId="0" applyFont="1" applyFill="1" applyBorder="1" applyAlignment="1" applyProtection="1">
      <alignment horizontal="center"/>
      <protection/>
    </xf>
    <xf numFmtId="0" fontId="88" fillId="9" borderId="47" xfId="0" applyFont="1" applyFill="1" applyBorder="1" applyAlignment="1" applyProtection="1">
      <alignment horizontal="center"/>
      <protection/>
    </xf>
    <xf numFmtId="0" fontId="6" fillId="35" borderId="48" xfId="0" applyFont="1" applyFill="1" applyBorder="1" applyAlignment="1" applyProtection="1">
      <alignment vertical="top"/>
      <protection/>
    </xf>
    <xf numFmtId="0" fontId="6" fillId="35" borderId="41" xfId="0" applyFont="1" applyFill="1" applyBorder="1" applyAlignment="1" applyProtection="1">
      <alignment vertical="top"/>
      <protection/>
    </xf>
    <xf numFmtId="0" fontId="92" fillId="0" borderId="0" xfId="0" applyFont="1" applyFill="1" applyBorder="1" applyAlignment="1" applyProtection="1">
      <alignment horizontal="center" vertical="center"/>
      <protection/>
    </xf>
    <xf numFmtId="0" fontId="88" fillId="9" borderId="49" xfId="0" applyFont="1" applyFill="1" applyBorder="1" applyAlignment="1" applyProtection="1">
      <alignment horizontal="center"/>
      <protection/>
    </xf>
    <xf numFmtId="0" fontId="88" fillId="9" borderId="30" xfId="0" applyFont="1" applyFill="1" applyBorder="1" applyAlignment="1" applyProtection="1">
      <alignment horizontal="center"/>
      <protection/>
    </xf>
    <xf numFmtId="0" fontId="88" fillId="9" borderId="50" xfId="0" applyFont="1" applyFill="1" applyBorder="1" applyAlignment="1" applyProtection="1">
      <alignment horizontal="center"/>
      <protection/>
    </xf>
    <xf numFmtId="0" fontId="94" fillId="33" borderId="31" xfId="0" applyFont="1" applyFill="1" applyBorder="1" applyAlignment="1" applyProtection="1">
      <alignment vertical="center" wrapText="1"/>
      <protection locked="0"/>
    </xf>
    <xf numFmtId="0" fontId="94" fillId="33" borderId="41" xfId="0" applyFont="1" applyFill="1" applyBorder="1" applyAlignment="1" applyProtection="1">
      <alignment vertical="center" wrapText="1"/>
      <protection locked="0"/>
    </xf>
    <xf numFmtId="0" fontId="94" fillId="33" borderId="32" xfId="0" applyFont="1" applyFill="1" applyBorder="1" applyAlignment="1" applyProtection="1">
      <alignment vertical="center" wrapText="1"/>
      <protection locked="0"/>
    </xf>
    <xf numFmtId="0" fontId="88" fillId="0" borderId="0" xfId="0" applyFont="1" applyFill="1" applyAlignment="1" applyProtection="1">
      <alignment horizontal="left"/>
      <protection/>
    </xf>
    <xf numFmtId="0" fontId="44" fillId="0" borderId="30"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10" xfId="0" applyFont="1" applyBorder="1" applyAlignment="1" applyProtection="1">
      <alignment horizontal="center"/>
      <protection/>
    </xf>
    <xf numFmtId="0" fontId="6" fillId="0" borderId="50" xfId="0" applyFont="1" applyBorder="1" applyAlignment="1" applyProtection="1">
      <alignment horizontal="center"/>
      <protection/>
    </xf>
    <xf numFmtId="0" fontId="6" fillId="0" borderId="43" xfId="0" applyFont="1" applyBorder="1" applyAlignment="1" applyProtection="1">
      <alignment horizontal="center"/>
      <protection/>
    </xf>
    <xf numFmtId="0" fontId="6" fillId="0" borderId="47" xfId="0" applyFont="1" applyBorder="1" applyAlignment="1" applyProtection="1">
      <alignment horizontal="center"/>
      <protection/>
    </xf>
    <xf numFmtId="0" fontId="17" fillId="0" borderId="51" xfId="0" applyFont="1" applyFill="1" applyBorder="1" applyAlignment="1" applyProtection="1">
      <alignment horizontal="left" vertical="center"/>
      <protection/>
    </xf>
    <xf numFmtId="0" fontId="17" fillId="0" borderId="44" xfId="0" applyFont="1" applyFill="1" applyBorder="1" applyAlignment="1" applyProtection="1">
      <alignment horizontal="left" vertical="center"/>
      <protection/>
    </xf>
    <xf numFmtId="0" fontId="17" fillId="0" borderId="37" xfId="0" applyFont="1" applyFill="1" applyBorder="1" applyAlignment="1" applyProtection="1">
      <alignment horizontal="left" vertical="center"/>
      <protection/>
    </xf>
    <xf numFmtId="0" fontId="95" fillId="9" borderId="0" xfId="0" applyFont="1" applyFill="1" applyBorder="1" applyAlignment="1" applyProtection="1">
      <alignment horizontal="center" vertical="center"/>
      <protection/>
    </xf>
    <xf numFmtId="0" fontId="95" fillId="0" borderId="14" xfId="0" applyFont="1" applyFill="1" applyBorder="1" applyAlignment="1" applyProtection="1">
      <alignment vertical="center"/>
      <protection/>
    </xf>
    <xf numFmtId="0" fontId="95" fillId="0" borderId="0" xfId="0" applyFont="1" applyFill="1" applyBorder="1" applyAlignment="1" applyProtection="1">
      <alignment vertical="center"/>
      <protection/>
    </xf>
    <xf numFmtId="0" fontId="6" fillId="35" borderId="41" xfId="0" applyFont="1" applyFill="1" applyBorder="1" applyAlignment="1" applyProtection="1">
      <alignment horizontal="left" vertical="top" wrapText="1"/>
      <protection/>
    </xf>
    <xf numFmtId="0" fontId="6" fillId="35" borderId="42" xfId="0" applyFont="1" applyFill="1" applyBorder="1" applyAlignment="1" applyProtection="1">
      <alignment horizontal="left" vertical="top" wrapText="1"/>
      <protection/>
    </xf>
    <xf numFmtId="0" fontId="10" fillId="0" borderId="30" xfId="0" applyFont="1" applyBorder="1" applyAlignment="1" applyProtection="1">
      <alignment/>
      <protection/>
    </xf>
    <xf numFmtId="0" fontId="10" fillId="0" borderId="0" xfId="0" applyFont="1" applyBorder="1" applyAlignment="1" applyProtection="1">
      <alignment/>
      <protection/>
    </xf>
    <xf numFmtId="0" fontId="10" fillId="0" borderId="10" xfId="0" applyFont="1" applyBorder="1" applyAlignment="1" applyProtection="1">
      <alignment/>
      <protection/>
    </xf>
    <xf numFmtId="0" fontId="95" fillId="0" borderId="0" xfId="0" applyFont="1" applyFill="1" applyBorder="1" applyAlignment="1" applyProtection="1">
      <alignment horizontal="left" vertical="center"/>
      <protection/>
    </xf>
    <xf numFmtId="0" fontId="6" fillId="0" borderId="41" xfId="0" applyFont="1" applyFill="1" applyBorder="1" applyAlignment="1" applyProtection="1">
      <alignment horizontal="left" vertical="top" wrapText="1"/>
      <protection/>
    </xf>
    <xf numFmtId="0" fontId="6" fillId="0" borderId="42" xfId="0" applyFont="1" applyFill="1" applyBorder="1" applyAlignment="1" applyProtection="1">
      <alignment horizontal="left" vertical="top" wrapText="1"/>
      <protection/>
    </xf>
    <xf numFmtId="0" fontId="6" fillId="0" borderId="52" xfId="0" applyFont="1" applyFill="1" applyBorder="1" applyAlignment="1" applyProtection="1">
      <alignment vertical="top"/>
      <protection/>
    </xf>
    <xf numFmtId="0" fontId="6" fillId="0" borderId="28" xfId="0" applyFont="1" applyFill="1" applyBorder="1" applyAlignment="1" applyProtection="1">
      <alignment vertical="top"/>
      <protection/>
    </xf>
    <xf numFmtId="0" fontId="110" fillId="0" borderId="49" xfId="0" applyFont="1" applyBorder="1" applyAlignment="1" applyProtection="1">
      <alignment horizontal="center" vertical="center"/>
      <protection/>
    </xf>
    <xf numFmtId="0" fontId="110" fillId="0" borderId="45" xfId="0" applyFont="1" applyBorder="1" applyAlignment="1" applyProtection="1">
      <alignment horizontal="center" vertical="center"/>
      <protection/>
    </xf>
    <xf numFmtId="0" fontId="110" fillId="0" borderId="46" xfId="0" applyFont="1" applyBorder="1" applyAlignment="1" applyProtection="1">
      <alignment horizontal="center" vertical="center"/>
      <protection/>
    </xf>
    <xf numFmtId="0" fontId="110" fillId="0" borderId="53" xfId="0" applyFont="1" applyFill="1" applyBorder="1" applyAlignment="1" applyProtection="1">
      <alignment horizontal="center" vertical="center"/>
      <protection/>
    </xf>
    <xf numFmtId="0" fontId="110" fillId="0" borderId="40" xfId="0" applyFont="1" applyFill="1" applyBorder="1" applyAlignment="1" applyProtection="1">
      <alignment horizontal="center" vertical="center"/>
      <protection/>
    </xf>
    <xf numFmtId="0" fontId="110" fillId="0" borderId="54" xfId="0" applyFont="1" applyFill="1" applyBorder="1" applyAlignment="1" applyProtection="1">
      <alignment horizontal="center" vertical="center"/>
      <protection/>
    </xf>
    <xf numFmtId="0" fontId="10" fillId="33" borderId="31" xfId="0" applyFont="1" applyFill="1" applyBorder="1" applyAlignment="1" applyProtection="1">
      <alignment horizontal="left" vertical="center"/>
      <protection locked="0"/>
    </xf>
    <xf numFmtId="0" fontId="10" fillId="33" borderId="41" xfId="0" applyFont="1" applyFill="1" applyBorder="1" applyAlignment="1" applyProtection="1">
      <alignment horizontal="left" vertical="center"/>
      <protection locked="0"/>
    </xf>
    <xf numFmtId="0" fontId="10" fillId="33" borderId="32" xfId="0" applyFont="1" applyFill="1" applyBorder="1" applyAlignment="1" applyProtection="1">
      <alignment horizontal="left" vertical="center"/>
      <protection locked="0"/>
    </xf>
    <xf numFmtId="0" fontId="7" fillId="0" borderId="30"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10" xfId="0" applyFont="1" applyBorder="1" applyAlignment="1" applyProtection="1">
      <alignment horizontal="center"/>
      <protection/>
    </xf>
    <xf numFmtId="0" fontId="111" fillId="9" borderId="0" xfId="0" applyFont="1" applyFill="1" applyBorder="1" applyAlignment="1" applyProtection="1">
      <alignment horizontal="center"/>
      <protection/>
    </xf>
    <xf numFmtId="0" fontId="102" fillId="0" borderId="31" xfId="0" applyFont="1" applyBorder="1" applyAlignment="1" applyProtection="1">
      <alignment horizontal="left" vertical="center"/>
      <protection/>
    </xf>
    <xf numFmtId="0" fontId="102" fillId="0" borderId="41" xfId="0" applyFont="1" applyBorder="1" applyAlignment="1" applyProtection="1">
      <alignment horizontal="left" vertical="center"/>
      <protection/>
    </xf>
    <xf numFmtId="0" fontId="111" fillId="9" borderId="45" xfId="0" applyFont="1" applyFill="1" applyBorder="1" applyAlignment="1" applyProtection="1">
      <alignment horizontal="center"/>
      <protection/>
    </xf>
    <xf numFmtId="0" fontId="6" fillId="0" borderId="48" xfId="0" applyFont="1" applyFill="1" applyBorder="1" applyAlignment="1" applyProtection="1">
      <alignment vertical="top"/>
      <protection/>
    </xf>
    <xf numFmtId="0" fontId="6" fillId="0" borderId="41" xfId="0" applyFont="1" applyFill="1" applyBorder="1" applyAlignment="1" applyProtection="1">
      <alignment vertical="top"/>
      <protection/>
    </xf>
    <xf numFmtId="0" fontId="10" fillId="0" borderId="3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10" xfId="0" applyFont="1" applyBorder="1" applyAlignment="1" applyProtection="1">
      <alignment horizontal="left"/>
      <protection/>
    </xf>
    <xf numFmtId="0" fontId="88" fillId="9" borderId="45" xfId="0" applyFont="1" applyFill="1" applyBorder="1" applyAlignment="1" applyProtection="1">
      <alignment horizontal="center"/>
      <protection/>
    </xf>
    <xf numFmtId="0" fontId="112" fillId="0" borderId="0" xfId="0" applyFont="1" applyFill="1" applyBorder="1" applyAlignment="1" applyProtection="1">
      <alignment horizontal="left" vertical="center"/>
      <protection/>
    </xf>
    <xf numFmtId="0" fontId="112" fillId="0" borderId="27" xfId="0" applyFont="1" applyFill="1" applyBorder="1" applyAlignment="1" applyProtection="1">
      <alignment horizontal="left" vertical="center"/>
      <protection/>
    </xf>
    <xf numFmtId="0" fontId="88" fillId="9" borderId="44" xfId="0" applyFont="1" applyFill="1" applyBorder="1" applyAlignment="1" applyProtection="1">
      <alignment horizontal="center"/>
      <protection/>
    </xf>
    <xf numFmtId="0" fontId="88" fillId="9" borderId="43" xfId="0" applyFont="1" applyFill="1" applyBorder="1" applyAlignment="1" applyProtection="1">
      <alignment horizontal="center"/>
      <protection/>
    </xf>
    <xf numFmtId="0" fontId="102" fillId="0" borderId="31" xfId="0" applyFont="1" applyFill="1" applyBorder="1" applyAlignment="1" applyProtection="1">
      <alignment vertical="center" wrapText="1"/>
      <protection/>
    </xf>
    <xf numFmtId="0" fontId="102" fillId="0" borderId="41" xfId="0" applyFont="1" applyFill="1" applyBorder="1" applyAlignment="1" applyProtection="1">
      <alignment vertical="center" wrapText="1"/>
      <protection/>
    </xf>
    <xf numFmtId="0" fontId="113" fillId="9" borderId="0" xfId="0" applyFont="1" applyFill="1" applyAlignment="1" applyProtection="1">
      <alignment horizontal="center"/>
      <protection/>
    </xf>
    <xf numFmtId="0" fontId="95" fillId="16" borderId="0" xfId="0" applyFont="1" applyFill="1" applyAlignment="1" applyProtection="1">
      <alignment horizontal="center" vertical="center"/>
      <protection/>
    </xf>
    <xf numFmtId="0" fontId="102" fillId="9" borderId="0" xfId="0" applyFont="1" applyFill="1" applyAlignment="1" applyProtection="1">
      <alignment horizontal="center"/>
      <protection/>
    </xf>
    <xf numFmtId="0" fontId="95" fillId="0" borderId="52" xfId="0" applyFont="1" applyFill="1" applyBorder="1" applyAlignment="1" applyProtection="1">
      <alignment vertical="center"/>
      <protection/>
    </xf>
    <xf numFmtId="0" fontId="95" fillId="0" borderId="28" xfId="0" applyFont="1" applyFill="1" applyBorder="1" applyAlignment="1" applyProtection="1">
      <alignment vertical="center"/>
      <protection/>
    </xf>
    <xf numFmtId="0" fontId="95" fillId="0" borderId="0" xfId="0" applyFont="1" applyAlignment="1" applyProtection="1">
      <alignment horizontal="center" vertical="center"/>
      <protection/>
    </xf>
    <xf numFmtId="0" fontId="110" fillId="0" borderId="55" xfId="0" applyFont="1" applyFill="1" applyBorder="1" applyAlignment="1" applyProtection="1">
      <alignment horizontal="center" vertical="center"/>
      <protection/>
    </xf>
    <xf numFmtId="0" fontId="110" fillId="0" borderId="38" xfId="0" applyFont="1" applyFill="1" applyBorder="1" applyAlignment="1" applyProtection="1">
      <alignment horizontal="center" vertical="center"/>
      <protection/>
    </xf>
    <xf numFmtId="0" fontId="110" fillId="0" borderId="39" xfId="0" applyFont="1" applyFill="1" applyBorder="1" applyAlignment="1" applyProtection="1">
      <alignment horizontal="center" vertical="center"/>
      <protection/>
    </xf>
    <xf numFmtId="0" fontId="7" fillId="0" borderId="28" xfId="0" applyFont="1" applyFill="1" applyBorder="1" applyAlignment="1" applyProtection="1">
      <alignment horizontal="left" vertical="center"/>
      <protection/>
    </xf>
    <xf numFmtId="0" fontId="7" fillId="0" borderId="33" xfId="0" applyFont="1" applyFill="1" applyBorder="1" applyAlignment="1" applyProtection="1">
      <alignment horizontal="left" vertical="center"/>
      <protection/>
    </xf>
    <xf numFmtId="0" fontId="88" fillId="9" borderId="38" xfId="0" applyFont="1" applyFill="1" applyBorder="1" applyAlignment="1" applyProtection="1">
      <alignment horizontal="center" vertical="top"/>
      <protection/>
    </xf>
    <xf numFmtId="0" fontId="6" fillId="0" borderId="41" xfId="0" applyFont="1" applyFill="1" applyBorder="1" applyAlignment="1" applyProtection="1">
      <alignment horizontal="left" vertical="top"/>
      <protection/>
    </xf>
    <xf numFmtId="0" fontId="6" fillId="0" borderId="42" xfId="0" applyFont="1" applyFill="1" applyBorder="1" applyAlignment="1" applyProtection="1">
      <alignment horizontal="left" vertical="top"/>
      <protection/>
    </xf>
    <xf numFmtId="0" fontId="10" fillId="0" borderId="0" xfId="0" applyFont="1" applyFill="1" applyBorder="1" applyAlignment="1" applyProtection="1">
      <alignment horizontal="center" vertical="center"/>
      <protection/>
    </xf>
    <xf numFmtId="0" fontId="6" fillId="0" borderId="28" xfId="0" applyFont="1" applyFill="1" applyBorder="1" applyAlignment="1" applyProtection="1">
      <alignment horizontal="left" vertical="top"/>
      <protection/>
    </xf>
    <xf numFmtId="0" fontId="6" fillId="0" borderId="33" xfId="0" applyFont="1" applyFill="1" applyBorder="1" applyAlignment="1" applyProtection="1">
      <alignment horizontal="left" vertical="top"/>
      <protection/>
    </xf>
    <xf numFmtId="0" fontId="95" fillId="9" borderId="0" xfId="0" applyFont="1" applyFill="1" applyAlignment="1" applyProtection="1">
      <alignment horizontal="center" vertical="center"/>
      <protection/>
    </xf>
    <xf numFmtId="0" fontId="95" fillId="9" borderId="56" xfId="0" applyFont="1" applyFill="1" applyBorder="1" applyAlignment="1" applyProtection="1">
      <alignment horizontal="center" vertical="center"/>
      <protection/>
    </xf>
    <xf numFmtId="0" fontId="114" fillId="25" borderId="0" xfId="0" applyFont="1" applyFill="1" applyBorder="1" applyAlignment="1" applyProtection="1">
      <alignment horizontal="center" vertical="center" wrapText="1"/>
      <protection/>
    </xf>
    <xf numFmtId="0" fontId="115" fillId="0" borderId="51" xfId="0" applyFont="1" applyFill="1" applyBorder="1" applyAlignment="1" applyProtection="1">
      <alignment horizontal="center" vertical="center"/>
      <protection/>
    </xf>
    <xf numFmtId="0" fontId="115" fillId="0" borderId="44" xfId="0" applyFont="1" applyFill="1" applyBorder="1" applyAlignment="1" applyProtection="1">
      <alignment horizontal="center" vertical="center"/>
      <protection/>
    </xf>
    <xf numFmtId="0" fontId="115" fillId="0" borderId="37" xfId="0" applyFont="1" applyFill="1" applyBorder="1" applyAlignment="1" applyProtection="1">
      <alignment horizontal="center" vertical="center"/>
      <protection/>
    </xf>
    <xf numFmtId="0" fontId="88" fillId="9" borderId="40" xfId="0" applyFont="1" applyFill="1" applyBorder="1" applyAlignment="1" applyProtection="1">
      <alignment horizontal="center"/>
      <protection/>
    </xf>
    <xf numFmtId="0" fontId="88" fillId="0" borderId="0" xfId="0" applyFont="1" applyFill="1" applyBorder="1" applyAlignment="1" applyProtection="1">
      <alignment/>
      <protection/>
    </xf>
    <xf numFmtId="49" fontId="88" fillId="0" borderId="0" xfId="0" applyNumberFormat="1" applyFont="1" applyFill="1" applyBorder="1" applyAlignment="1" applyProtection="1">
      <alignment horizontal="left"/>
      <protection/>
    </xf>
    <xf numFmtId="0" fontId="88" fillId="9" borderId="56" xfId="0" applyFont="1" applyFill="1" applyBorder="1" applyAlignment="1" applyProtection="1">
      <alignment horizontal="center"/>
      <protection/>
    </xf>
    <xf numFmtId="0" fontId="95" fillId="0" borderId="0" xfId="0" applyNumberFormat="1" applyFont="1" applyFill="1" applyBorder="1" applyAlignment="1" applyProtection="1">
      <alignment vertical="center"/>
      <protection/>
    </xf>
    <xf numFmtId="0" fontId="95" fillId="0" borderId="27" xfId="0" applyNumberFormat="1" applyFont="1" applyFill="1" applyBorder="1" applyAlignment="1" applyProtection="1">
      <alignment vertical="center"/>
      <protection/>
    </xf>
    <xf numFmtId="0" fontId="95" fillId="0" borderId="0" xfId="0" applyFont="1" applyBorder="1" applyAlignment="1" applyProtection="1">
      <alignment vertical="center"/>
      <protection/>
    </xf>
    <xf numFmtId="49" fontId="95" fillId="0" borderId="28" xfId="0" applyNumberFormat="1" applyFont="1" applyBorder="1" applyAlignment="1" applyProtection="1">
      <alignment vertical="center"/>
      <protection/>
    </xf>
    <xf numFmtId="49" fontId="95" fillId="0" borderId="33" xfId="0" applyNumberFormat="1" applyFont="1" applyBorder="1" applyAlignment="1" applyProtection="1">
      <alignment vertical="center"/>
      <protection/>
    </xf>
    <xf numFmtId="0" fontId="88" fillId="0" borderId="31" xfId="0" applyFont="1" applyBorder="1" applyAlignment="1" applyProtection="1">
      <alignment horizontal="center" vertical="center"/>
      <protection/>
    </xf>
    <xf numFmtId="0" fontId="88" fillId="0" borderId="32" xfId="0" applyFont="1" applyBorder="1" applyAlignment="1" applyProtection="1">
      <alignment horizontal="center" vertical="center"/>
      <protection/>
    </xf>
    <xf numFmtId="0" fontId="95" fillId="9" borderId="40" xfId="0" applyFont="1" applyFill="1" applyBorder="1" applyAlignment="1" applyProtection="1">
      <alignment horizontal="center"/>
      <protection/>
    </xf>
    <xf numFmtId="0" fontId="88" fillId="9" borderId="28" xfId="0" applyFont="1" applyFill="1" applyBorder="1" applyAlignment="1" applyProtection="1">
      <alignment horizontal="center"/>
      <protection/>
    </xf>
    <xf numFmtId="0" fontId="107" fillId="34" borderId="51" xfId="0" applyFont="1" applyFill="1" applyBorder="1" applyAlignment="1" applyProtection="1">
      <alignment horizontal="center" vertical="center"/>
      <protection/>
    </xf>
    <xf numFmtId="0" fontId="107" fillId="34" borderId="44" xfId="0" applyFont="1" applyFill="1" applyBorder="1" applyAlignment="1" applyProtection="1">
      <alignment horizontal="center" vertical="center"/>
      <protection/>
    </xf>
    <xf numFmtId="0" fontId="107" fillId="34" borderId="37" xfId="0" applyFont="1" applyFill="1" applyBorder="1" applyAlignment="1" applyProtection="1">
      <alignment horizontal="center" vertical="center"/>
      <protection/>
    </xf>
    <xf numFmtId="0" fontId="95" fillId="33" borderId="48" xfId="0" applyFont="1" applyFill="1" applyBorder="1" applyAlignment="1" applyProtection="1">
      <alignment horizontal="left" vertical="center"/>
      <protection locked="0"/>
    </xf>
    <xf numFmtId="0" fontId="95" fillId="33" borderId="41" xfId="0" applyFont="1" applyFill="1" applyBorder="1" applyAlignment="1" applyProtection="1">
      <alignment horizontal="left" vertical="center"/>
      <protection locked="0"/>
    </xf>
    <xf numFmtId="0" fontId="95" fillId="33" borderId="32" xfId="0" applyFont="1" applyFill="1" applyBorder="1" applyAlignment="1" applyProtection="1">
      <alignment horizontal="left" vertical="center"/>
      <protection locked="0"/>
    </xf>
    <xf numFmtId="0" fontId="88" fillId="0" borderId="0" xfId="0" applyFont="1" applyBorder="1" applyAlignment="1" applyProtection="1">
      <alignment horizontal="center" vertical="center"/>
      <protection/>
    </xf>
    <xf numFmtId="0" fontId="88" fillId="33" borderId="31" xfId="0" applyFont="1" applyFill="1" applyBorder="1" applyAlignment="1" applyProtection="1">
      <alignment horizontal="left" vertical="center" wrapText="1"/>
      <protection locked="0"/>
    </xf>
    <xf numFmtId="0" fontId="88" fillId="33" borderId="41" xfId="0" applyFont="1" applyFill="1" applyBorder="1" applyAlignment="1" applyProtection="1">
      <alignment horizontal="left" vertical="center" wrapText="1"/>
      <protection locked="0"/>
    </xf>
    <xf numFmtId="0" fontId="88" fillId="33" borderId="32" xfId="0" applyFont="1" applyFill="1" applyBorder="1" applyAlignment="1" applyProtection="1">
      <alignment horizontal="left" vertical="center" wrapText="1"/>
      <protection locked="0"/>
    </xf>
    <xf numFmtId="0" fontId="95" fillId="0" borderId="51" xfId="0" applyFont="1" applyFill="1" applyBorder="1" applyAlignment="1" applyProtection="1">
      <alignment horizontal="right" vertical="center" wrapText="1"/>
      <protection/>
    </xf>
    <xf numFmtId="0" fontId="95" fillId="0" borderId="44" xfId="0" applyFont="1" applyFill="1" applyBorder="1" applyAlignment="1" applyProtection="1">
      <alignment horizontal="right" vertical="center" wrapText="1"/>
      <protection/>
    </xf>
    <xf numFmtId="0" fontId="104" fillId="36" borderId="51" xfId="0" applyFont="1" applyFill="1" applyBorder="1" applyAlignment="1" applyProtection="1">
      <alignment vertical="center"/>
      <protection/>
    </xf>
    <xf numFmtId="0" fontId="104" fillId="36" borderId="44" xfId="0" applyFont="1" applyFill="1" applyBorder="1" applyAlignment="1" applyProtection="1">
      <alignment vertical="center"/>
      <protection/>
    </xf>
    <xf numFmtId="0" fontId="96" fillId="36" borderId="57" xfId="0" applyFont="1" applyFill="1" applyBorder="1" applyAlignment="1" applyProtection="1">
      <alignment horizontal="left" vertical="center"/>
      <protection/>
    </xf>
    <xf numFmtId="0" fontId="96" fillId="36" borderId="38" xfId="0" applyFont="1" applyFill="1" applyBorder="1" applyAlignment="1" applyProtection="1">
      <alignment horizontal="left" vertical="center"/>
      <protection/>
    </xf>
    <xf numFmtId="0" fontId="96" fillId="36" borderId="50" xfId="0" applyFont="1" applyFill="1" applyBorder="1" applyAlignment="1" applyProtection="1">
      <alignment horizontal="left" vertical="center"/>
      <protection/>
    </xf>
    <xf numFmtId="0" fontId="96" fillId="36" borderId="43" xfId="0" applyFont="1" applyFill="1" applyBorder="1" applyAlignment="1" applyProtection="1">
      <alignment horizontal="left" vertical="center"/>
      <protection/>
    </xf>
    <xf numFmtId="0" fontId="94" fillId="0" borderId="51" xfId="0" applyFont="1" applyBorder="1" applyAlignment="1" applyProtection="1">
      <alignment horizontal="left" vertical="center"/>
      <protection/>
    </xf>
    <xf numFmtId="0" fontId="94" fillId="0" borderId="44" xfId="0" applyFont="1" applyBorder="1" applyAlignment="1" applyProtection="1">
      <alignment horizontal="left" vertical="center"/>
      <protection/>
    </xf>
    <xf numFmtId="0" fontId="94" fillId="0" borderId="55" xfId="0" applyFont="1" applyFill="1" applyBorder="1" applyAlignment="1" applyProtection="1">
      <alignment vertical="center"/>
      <protection/>
    </xf>
    <xf numFmtId="0" fontId="94" fillId="0" borderId="38" xfId="0" applyFont="1" applyFill="1" applyBorder="1" applyAlignment="1" applyProtection="1">
      <alignment vertical="center"/>
      <protection/>
    </xf>
    <xf numFmtId="0" fontId="94" fillId="0" borderId="18"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16" fillId="36" borderId="55" xfId="0" applyFont="1" applyFill="1" applyBorder="1" applyAlignment="1" applyProtection="1">
      <alignment horizontal="center" vertical="center"/>
      <protection/>
    </xf>
    <xf numFmtId="0" fontId="116" fillId="36" borderId="38" xfId="0" applyFont="1" applyFill="1" applyBorder="1" applyAlignment="1" applyProtection="1">
      <alignment horizontal="center" vertical="center"/>
      <protection/>
    </xf>
    <xf numFmtId="0" fontId="116" fillId="36" borderId="39" xfId="0" applyFont="1" applyFill="1" applyBorder="1" applyAlignment="1" applyProtection="1">
      <alignment horizontal="center" vertical="center"/>
      <protection/>
    </xf>
    <xf numFmtId="0" fontId="94" fillId="34" borderId="55" xfId="0" applyFont="1" applyFill="1" applyBorder="1" applyAlignment="1" applyProtection="1">
      <alignment vertical="center"/>
      <protection/>
    </xf>
    <xf numFmtId="0" fontId="94" fillId="34" borderId="38" xfId="0" applyFont="1" applyFill="1" applyBorder="1" applyAlignment="1" applyProtection="1">
      <alignment vertical="center"/>
      <protection/>
    </xf>
    <xf numFmtId="0" fontId="88" fillId="33" borderId="58" xfId="0" applyFont="1" applyFill="1" applyBorder="1" applyAlignment="1" applyProtection="1">
      <alignment horizontal="left" vertical="center" wrapText="1"/>
      <protection locked="0"/>
    </xf>
    <xf numFmtId="0" fontId="88" fillId="33" borderId="12" xfId="0" applyFont="1" applyFill="1" applyBorder="1" applyAlignment="1" applyProtection="1">
      <alignment horizontal="left" vertical="center" wrapText="1"/>
      <protection locked="0"/>
    </xf>
    <xf numFmtId="0" fontId="88" fillId="33" borderId="59" xfId="0" applyFont="1" applyFill="1" applyBorder="1" applyAlignment="1" applyProtection="1">
      <alignment horizontal="left" vertical="center" wrapText="1"/>
      <protection locked="0"/>
    </xf>
    <xf numFmtId="0" fontId="8" fillId="0" borderId="22"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95" fillId="9" borderId="28" xfId="0" applyFont="1" applyFill="1" applyBorder="1" applyAlignment="1" applyProtection="1">
      <alignment horizontal="center"/>
      <protection/>
    </xf>
    <xf numFmtId="0" fontId="94" fillId="0" borderId="55" xfId="0" applyFont="1" applyBorder="1" applyAlignment="1" applyProtection="1">
      <alignment vertical="center"/>
      <protection/>
    </xf>
    <xf numFmtId="0" fontId="94" fillId="0" borderId="38" xfId="0" applyFont="1" applyBorder="1" applyAlignment="1" applyProtection="1">
      <alignment vertical="center"/>
      <protection/>
    </xf>
    <xf numFmtId="0" fontId="88" fillId="33" borderId="48" xfId="0" applyFont="1" applyFill="1" applyBorder="1" applyAlignment="1" applyProtection="1">
      <alignment horizontal="left" vertical="center" wrapText="1"/>
      <protection locked="0"/>
    </xf>
    <xf numFmtId="0" fontId="88" fillId="33" borderId="60" xfId="0" applyFont="1" applyFill="1" applyBorder="1" applyAlignment="1" applyProtection="1">
      <alignment horizontal="left" vertical="center" wrapText="1"/>
      <protection locked="0"/>
    </xf>
    <xf numFmtId="0" fontId="88" fillId="33" borderId="43" xfId="0" applyFont="1" applyFill="1" applyBorder="1" applyAlignment="1" applyProtection="1">
      <alignment horizontal="left" vertical="center" wrapText="1"/>
      <protection locked="0"/>
    </xf>
    <xf numFmtId="0" fontId="88" fillId="33" borderId="47" xfId="0" applyFont="1" applyFill="1" applyBorder="1" applyAlignment="1" applyProtection="1">
      <alignment horizontal="left" vertical="center" wrapText="1"/>
      <protection locked="0"/>
    </xf>
    <xf numFmtId="0" fontId="88" fillId="33" borderId="61" xfId="0" applyFont="1" applyFill="1" applyBorder="1" applyAlignment="1" applyProtection="1">
      <alignment horizontal="left" vertical="center" wrapText="1"/>
      <protection locked="0"/>
    </xf>
    <xf numFmtId="0" fontId="88" fillId="33" borderId="45" xfId="0" applyFont="1" applyFill="1" applyBorder="1" applyAlignment="1" applyProtection="1">
      <alignment horizontal="left" vertical="center" wrapText="1"/>
      <protection locked="0"/>
    </xf>
    <xf numFmtId="0" fontId="88" fillId="33" borderId="46" xfId="0" applyFont="1" applyFill="1" applyBorder="1" applyAlignment="1" applyProtection="1">
      <alignment horizontal="left" vertical="center" wrapText="1"/>
      <protection locked="0"/>
    </xf>
    <xf numFmtId="0" fontId="88" fillId="0" borderId="58" xfId="0" applyFont="1" applyBorder="1" applyAlignment="1" applyProtection="1">
      <alignment horizontal="center" vertical="center"/>
      <protection/>
    </xf>
    <xf numFmtId="0" fontId="88" fillId="0" borderId="59" xfId="0" applyFont="1" applyBorder="1" applyAlignment="1" applyProtection="1">
      <alignment horizontal="center" vertical="center"/>
      <protection/>
    </xf>
    <xf numFmtId="0" fontId="95" fillId="0" borderId="13" xfId="0" applyFont="1" applyFill="1" applyBorder="1" applyAlignment="1" applyProtection="1">
      <alignment horizontal="right" vertical="center" wrapText="1"/>
      <protection/>
    </xf>
    <xf numFmtId="0" fontId="95" fillId="0" borderId="12" xfId="0" applyFont="1" applyFill="1" applyBorder="1" applyAlignment="1" applyProtection="1">
      <alignment horizontal="right" vertical="center" wrapText="1"/>
      <protection/>
    </xf>
    <xf numFmtId="0" fontId="117" fillId="34" borderId="62" xfId="53" applyFont="1" applyFill="1" applyBorder="1" applyAlignment="1" applyProtection="1">
      <alignment horizontal="center" vertical="center"/>
      <protection locked="0"/>
    </xf>
    <xf numFmtId="0" fontId="117" fillId="34" borderId="63" xfId="53" applyFont="1" applyFill="1" applyBorder="1" applyAlignment="1" applyProtection="1">
      <alignment horizontal="center" vertical="center"/>
      <protection locked="0"/>
    </xf>
    <xf numFmtId="0" fontId="10" fillId="37" borderId="0" xfId="53" applyFont="1" applyFill="1" applyBorder="1" applyAlignment="1" applyProtection="1">
      <alignment horizontal="center" vertical="center"/>
      <protection locked="0"/>
    </xf>
    <xf numFmtId="0" fontId="88" fillId="34" borderId="0" xfId="0" applyFont="1" applyFill="1" applyAlignment="1" applyProtection="1">
      <alignment/>
      <protection/>
    </xf>
    <xf numFmtId="49" fontId="88" fillId="34" borderId="0" xfId="0" applyNumberFormat="1" applyFont="1" applyFill="1" applyAlignment="1" applyProtection="1">
      <alignment/>
      <protection/>
    </xf>
    <xf numFmtId="0" fontId="107" fillId="0" borderId="51" xfId="0" applyFont="1" applyFill="1" applyBorder="1" applyAlignment="1" applyProtection="1">
      <alignment horizontal="center" vertical="center"/>
      <protection/>
    </xf>
    <xf numFmtId="0" fontId="107" fillId="0" borderId="44" xfId="0" applyFont="1" applyFill="1" applyBorder="1" applyAlignment="1" applyProtection="1">
      <alignment horizontal="center" vertical="center"/>
      <protection/>
    </xf>
    <xf numFmtId="0" fontId="107" fillId="0" borderId="37" xfId="0" applyFont="1" applyFill="1" applyBorder="1" applyAlignment="1" applyProtection="1">
      <alignment horizontal="center" vertical="center"/>
      <protection/>
    </xf>
    <xf numFmtId="0" fontId="7" fillId="33" borderId="31" xfId="0" applyFont="1" applyFill="1" applyBorder="1" applyAlignment="1" applyProtection="1">
      <alignment horizontal="left" vertical="center" wrapText="1"/>
      <protection locked="0"/>
    </xf>
    <xf numFmtId="0" fontId="7" fillId="33" borderId="41" xfId="0" applyFont="1" applyFill="1" applyBorder="1" applyAlignment="1" applyProtection="1">
      <alignment horizontal="left" vertical="center" wrapText="1"/>
      <protection locked="0"/>
    </xf>
    <xf numFmtId="0" fontId="7" fillId="33" borderId="32" xfId="0" applyFont="1" applyFill="1" applyBorder="1" applyAlignment="1" applyProtection="1">
      <alignment horizontal="left" vertical="center" wrapText="1"/>
      <protection locked="0"/>
    </xf>
    <xf numFmtId="0" fontId="7" fillId="33" borderId="60" xfId="0" applyFont="1" applyFill="1" applyBorder="1" applyAlignment="1" applyProtection="1">
      <alignment horizontal="left" vertical="center" wrapText="1"/>
      <protection locked="0"/>
    </xf>
    <xf numFmtId="0" fontId="7" fillId="33" borderId="43" xfId="0" applyFont="1" applyFill="1" applyBorder="1" applyAlignment="1" applyProtection="1">
      <alignment horizontal="left" vertical="center" wrapText="1"/>
      <protection locked="0"/>
    </xf>
    <xf numFmtId="0" fontId="7" fillId="33" borderId="47" xfId="0" applyFont="1" applyFill="1" applyBorder="1" applyAlignment="1" applyProtection="1">
      <alignment horizontal="left" vertical="center" wrapText="1"/>
      <protection locked="0"/>
    </xf>
    <xf numFmtId="0" fontId="6" fillId="0" borderId="51" xfId="0"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6" fillId="0" borderId="12" xfId="0" applyFont="1" applyFill="1" applyBorder="1" applyAlignment="1" applyProtection="1">
      <alignment horizontal="right" vertical="center" wrapText="1"/>
      <protection/>
    </xf>
    <xf numFmtId="0" fontId="7" fillId="33" borderId="61" xfId="0" applyFont="1" applyFill="1" applyBorder="1" applyAlignment="1" applyProtection="1">
      <alignment horizontal="left" vertical="center" wrapText="1"/>
      <protection locked="0"/>
    </xf>
    <xf numFmtId="0" fontId="7" fillId="33" borderId="45" xfId="0" applyFont="1" applyFill="1" applyBorder="1" applyAlignment="1" applyProtection="1">
      <alignment horizontal="left" vertical="center" wrapText="1"/>
      <protection locked="0"/>
    </xf>
    <xf numFmtId="0" fontId="7" fillId="33" borderId="46" xfId="0" applyFont="1" applyFill="1" applyBorder="1" applyAlignment="1" applyProtection="1">
      <alignment horizontal="left" vertical="center" wrapText="1"/>
      <protection locked="0"/>
    </xf>
    <xf numFmtId="0" fontId="7" fillId="33" borderId="48" xfId="0" applyFont="1" applyFill="1" applyBorder="1" applyAlignment="1" applyProtection="1">
      <alignment horizontal="left" wrapText="1"/>
      <protection locked="0"/>
    </xf>
    <xf numFmtId="0" fontId="7" fillId="33" borderId="41" xfId="0" applyFont="1" applyFill="1" applyBorder="1" applyAlignment="1" applyProtection="1">
      <alignment horizontal="left" wrapText="1"/>
      <protection locked="0"/>
    </xf>
    <xf numFmtId="0" fontId="7" fillId="33" borderId="32" xfId="0" applyFont="1" applyFill="1" applyBorder="1" applyAlignment="1" applyProtection="1">
      <alignment horizontal="left" wrapText="1"/>
      <protection locked="0"/>
    </xf>
    <xf numFmtId="0" fontId="7" fillId="33" borderId="48" xfId="0" applyFont="1" applyFill="1" applyBorder="1" applyAlignment="1" applyProtection="1">
      <alignment horizontal="left" vertical="center" wrapText="1"/>
      <protection locked="0"/>
    </xf>
    <xf numFmtId="0" fontId="45" fillId="0" borderId="60" xfId="0" applyFont="1" applyFill="1" applyBorder="1" applyAlignment="1" applyProtection="1">
      <alignment/>
      <protection/>
    </xf>
    <xf numFmtId="0" fontId="45" fillId="0" borderId="43" xfId="0" applyFont="1" applyFill="1" applyBorder="1" applyAlignment="1" applyProtection="1">
      <alignment/>
      <protection/>
    </xf>
    <xf numFmtId="0" fontId="45" fillId="0" borderId="60" xfId="0" applyFont="1" applyBorder="1" applyAlignment="1" applyProtection="1">
      <alignment/>
      <protection/>
    </xf>
    <xf numFmtId="0" fontId="45" fillId="0" borderId="43" xfId="0" applyFont="1" applyBorder="1" applyAlignment="1" applyProtection="1">
      <alignment/>
      <protection/>
    </xf>
    <xf numFmtId="0" fontId="7" fillId="33" borderId="60" xfId="0" applyFont="1" applyFill="1" applyBorder="1" applyAlignment="1" applyProtection="1">
      <alignment vertical="center" wrapText="1"/>
      <protection locked="0"/>
    </xf>
    <xf numFmtId="0" fontId="7" fillId="33" borderId="43" xfId="0" applyFont="1" applyFill="1" applyBorder="1" applyAlignment="1" applyProtection="1">
      <alignment vertical="center" wrapText="1"/>
      <protection locked="0"/>
    </xf>
    <xf numFmtId="0" fontId="7" fillId="33" borderId="47" xfId="0" applyFont="1" applyFill="1" applyBorder="1" applyAlignment="1" applyProtection="1">
      <alignment vertical="center" wrapText="1"/>
      <protection locked="0"/>
    </xf>
    <xf numFmtId="0" fontId="7" fillId="33" borderId="60" xfId="0" applyFont="1" applyFill="1" applyBorder="1" applyAlignment="1" applyProtection="1">
      <alignment horizontal="left" wrapText="1"/>
      <protection locked="0"/>
    </xf>
    <xf numFmtId="0" fontId="7" fillId="33" borderId="43" xfId="0" applyFont="1" applyFill="1" applyBorder="1" applyAlignment="1" applyProtection="1">
      <alignment horizontal="left" wrapText="1"/>
      <protection locked="0"/>
    </xf>
    <xf numFmtId="0" fontId="7" fillId="33" borderId="47" xfId="0" applyFont="1" applyFill="1" applyBorder="1" applyAlignment="1" applyProtection="1">
      <alignment horizontal="left" wrapText="1"/>
      <protection locked="0"/>
    </xf>
    <xf numFmtId="0" fontId="45" fillId="0" borderId="48" xfId="0" applyFont="1" applyBorder="1" applyAlignment="1" applyProtection="1">
      <alignment vertical="center"/>
      <protection/>
    </xf>
    <xf numFmtId="0" fontId="45" fillId="0" borderId="41" xfId="0" applyFont="1" applyBorder="1" applyAlignment="1" applyProtection="1">
      <alignment vertical="center"/>
      <protection/>
    </xf>
    <xf numFmtId="0" fontId="7" fillId="33" borderId="48" xfId="0" applyFont="1" applyFill="1" applyBorder="1" applyAlignment="1" applyProtection="1">
      <alignment vertical="center" wrapText="1"/>
      <protection locked="0"/>
    </xf>
    <xf numFmtId="0" fontId="7" fillId="33" borderId="41" xfId="0" applyFont="1" applyFill="1" applyBorder="1" applyAlignment="1" applyProtection="1">
      <alignment vertical="center" wrapText="1"/>
      <protection locked="0"/>
    </xf>
    <xf numFmtId="0" fontId="7" fillId="33" borderId="32" xfId="0" applyFont="1" applyFill="1" applyBorder="1" applyAlignment="1" applyProtection="1">
      <alignment vertical="center" wrapText="1"/>
      <protection locked="0"/>
    </xf>
    <xf numFmtId="0" fontId="9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88" fillId="0" borderId="0" xfId="0" applyFont="1" applyAlignment="1" applyProtection="1">
      <alignment horizontal="center" vertical="center"/>
      <protection/>
    </xf>
    <xf numFmtId="0" fontId="45" fillId="0" borderId="53" xfId="0" applyFont="1" applyBorder="1" applyAlignment="1" applyProtection="1">
      <alignment horizontal="left"/>
      <protection/>
    </xf>
    <xf numFmtId="0" fontId="45" fillId="0" borderId="40" xfId="0" applyFont="1" applyBorder="1" applyAlignment="1" applyProtection="1">
      <alignment horizontal="left"/>
      <protection/>
    </xf>
    <xf numFmtId="0" fontId="104" fillId="36" borderId="37" xfId="0" applyFont="1" applyFill="1" applyBorder="1" applyAlignment="1" applyProtection="1">
      <alignment vertical="center"/>
      <protection/>
    </xf>
    <xf numFmtId="0" fontId="6" fillId="0" borderId="51" xfId="0" applyFont="1" applyFill="1" applyBorder="1" applyAlignment="1" applyProtection="1">
      <alignment horizontal="right" vertical="center" wrapText="1"/>
      <protection/>
    </xf>
    <xf numFmtId="0" fontId="6" fillId="0" borderId="44" xfId="0" applyFont="1" applyFill="1" applyBorder="1" applyAlignment="1" applyProtection="1">
      <alignment horizontal="right" vertical="center" wrapText="1"/>
      <protection/>
    </xf>
    <xf numFmtId="0" fontId="117" fillId="34" borderId="64" xfId="53" applyFont="1" applyFill="1" applyBorder="1" applyAlignment="1" applyProtection="1">
      <alignment horizontal="center" vertical="center"/>
      <protection locked="0"/>
    </xf>
    <xf numFmtId="0" fontId="118" fillId="34" borderId="63" xfId="53" applyFont="1" applyFill="1" applyBorder="1" applyAlignment="1" applyProtection="1">
      <alignment horizontal="center" vertical="center"/>
      <protection locked="0"/>
    </xf>
    <xf numFmtId="0" fontId="15" fillId="0" borderId="48" xfId="0" applyFont="1" applyFill="1" applyBorder="1" applyAlignment="1" applyProtection="1">
      <alignment/>
      <protection/>
    </xf>
    <xf numFmtId="0" fontId="15" fillId="0" borderId="41" xfId="0" applyFont="1" applyFill="1" applyBorder="1" applyAlignment="1" applyProtection="1">
      <alignment/>
      <protection/>
    </xf>
    <xf numFmtId="0" fontId="15" fillId="0" borderId="32" xfId="0" applyFont="1" applyFill="1" applyBorder="1" applyAlignment="1" applyProtection="1">
      <alignment/>
      <protection/>
    </xf>
    <xf numFmtId="0" fontId="7" fillId="33" borderId="58"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59" xfId="0" applyFont="1" applyFill="1" applyBorder="1" applyAlignment="1" applyProtection="1">
      <alignment horizontal="left" vertical="center" wrapText="1"/>
      <protection locked="0"/>
    </xf>
    <xf numFmtId="0" fontId="88" fillId="35" borderId="30" xfId="0" applyFont="1" applyFill="1" applyBorder="1" applyAlignment="1" applyProtection="1">
      <alignment horizontal="left" vertical="center" wrapText="1"/>
      <protection/>
    </xf>
    <xf numFmtId="0" fontId="99" fillId="35" borderId="30" xfId="0" applyFont="1" applyFill="1" applyBorder="1" applyAlignment="1" applyProtection="1">
      <alignment horizontal="left" wrapText="1"/>
      <protection/>
    </xf>
    <xf numFmtId="0" fontId="96" fillId="36" borderId="57" xfId="0" applyFont="1" applyFill="1" applyBorder="1" applyAlignment="1" applyProtection="1">
      <alignment vertical="center"/>
      <protection/>
    </xf>
    <xf numFmtId="0" fontId="96" fillId="36" borderId="38" xfId="0" applyFont="1" applyFill="1" applyBorder="1" applyAlignment="1" applyProtection="1">
      <alignment vertical="center"/>
      <protection/>
    </xf>
    <xf numFmtId="0" fontId="109" fillId="38" borderId="0" xfId="0" applyFont="1" applyFill="1" applyBorder="1" applyAlignment="1" applyProtection="1">
      <alignment horizontal="left" vertical="center"/>
      <protection/>
    </xf>
    <xf numFmtId="0" fontId="7" fillId="33" borderId="61" xfId="0" applyFont="1" applyFill="1" applyBorder="1" applyAlignment="1" applyProtection="1">
      <alignment vertical="center" wrapText="1"/>
      <protection locked="0"/>
    </xf>
    <xf numFmtId="0" fontId="7" fillId="33" borderId="45" xfId="0" applyFont="1" applyFill="1" applyBorder="1" applyAlignment="1" applyProtection="1">
      <alignment vertical="center" wrapText="1"/>
      <protection locked="0"/>
    </xf>
    <xf numFmtId="0" fontId="7" fillId="33" borderId="46" xfId="0" applyFont="1" applyFill="1" applyBorder="1" applyAlignment="1" applyProtection="1">
      <alignment vertical="center" wrapText="1"/>
      <protection locked="0"/>
    </xf>
    <xf numFmtId="0" fontId="119" fillId="36" borderId="34" xfId="0" applyFont="1" applyFill="1" applyBorder="1" applyAlignment="1">
      <alignment vertical="center" wrapText="1"/>
    </xf>
    <xf numFmtId="0" fontId="12" fillId="0" borderId="32" xfId="0" applyFont="1" applyFill="1" applyBorder="1" applyAlignment="1">
      <alignment vertical="center" wrapText="1"/>
    </xf>
    <xf numFmtId="0" fontId="12" fillId="0" borderId="34" xfId="0" applyFont="1" applyFill="1" applyBorder="1" applyAlignment="1">
      <alignment vertical="center" wrapText="1"/>
    </xf>
    <xf numFmtId="0" fontId="12" fillId="0" borderId="41" xfId="0" applyFont="1" applyFill="1" applyBorder="1" applyAlignment="1">
      <alignment vertical="center" wrapText="1"/>
    </xf>
    <xf numFmtId="49" fontId="88" fillId="0" borderId="0" xfId="0" applyNumberFormat="1" applyFont="1" applyFill="1" applyAlignment="1" applyProtection="1">
      <alignment/>
      <protection/>
    </xf>
    <xf numFmtId="0" fontId="120" fillId="0" borderId="32" xfId="0" applyFont="1" applyBorder="1" applyAlignment="1">
      <alignment vertical="center" wrapText="1"/>
    </xf>
    <xf numFmtId="0" fontId="120" fillId="0" borderId="34" xfId="0" applyFont="1" applyBorder="1" applyAlignment="1">
      <alignment vertical="center" wrapText="1"/>
    </xf>
    <xf numFmtId="0" fontId="119" fillId="36" borderId="31" xfId="0" applyFont="1" applyFill="1" applyBorder="1" applyAlignment="1">
      <alignment vertical="center" wrapText="1"/>
    </xf>
    <xf numFmtId="0" fontId="119" fillId="36" borderId="41" xfId="0" applyFont="1" applyFill="1" applyBorder="1" applyAlignment="1">
      <alignment vertical="center" wrapText="1"/>
    </xf>
    <xf numFmtId="0" fontId="119" fillId="36" borderId="32" xfId="0" applyFont="1" applyFill="1" applyBorder="1" applyAlignment="1">
      <alignment vertical="center" wrapText="1"/>
    </xf>
    <xf numFmtId="0" fontId="88" fillId="9" borderId="41" xfId="0" applyFont="1" applyFill="1" applyBorder="1" applyAlignment="1" applyProtection="1">
      <alignment horizontal="center"/>
      <protection/>
    </xf>
    <xf numFmtId="0" fontId="88" fillId="0" borderId="0" xfId="0" applyFont="1" applyFill="1" applyAlignment="1" applyProtection="1">
      <alignment/>
      <protection/>
    </xf>
    <xf numFmtId="0" fontId="106" fillId="9"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4">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strike val="0"/>
      </font>
      <fill>
        <patternFill>
          <bgColor rgb="FF00B0F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strike val="0"/>
      </font>
      <fill>
        <patternFill>
          <bgColor rgb="FF00B0F0"/>
        </patternFill>
      </fill>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1476375</xdr:colOff>
      <xdr:row>2</xdr:row>
      <xdr:rowOff>66675</xdr:rowOff>
    </xdr:from>
    <xdr:to>
      <xdr:col>10</xdr:col>
      <xdr:colOff>495300</xdr:colOff>
      <xdr:row>2</xdr:row>
      <xdr:rowOff>885825</xdr:rowOff>
    </xdr:to>
    <xdr:pic>
      <xdr:nvPicPr>
        <xdr:cNvPr id="1" name="Picture 1"/>
        <xdr:cNvPicPr preferRelativeResize="1">
          <a:picLocks noChangeAspect="1"/>
        </xdr:cNvPicPr>
      </xdr:nvPicPr>
      <xdr:blipFill>
        <a:blip r:embed="rId1"/>
        <a:stretch>
          <a:fillRect/>
        </a:stretch>
      </xdr:blipFill>
      <xdr:spPr>
        <a:xfrm>
          <a:off x="3333750" y="466725"/>
          <a:ext cx="94678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uk/production-orgs-help-notes?diablo.lang=eng" TargetMode="External" /><Relationship Id="rId2" Type="http://schemas.openxmlformats.org/officeDocument/2006/relationships/hyperlink" Target="http://www.artscouncilofwales.org.uk/taking-part-orgs-help-notes?diablo.lang=eng" TargetMode="External" /><Relationship Id="rId3" Type="http://schemas.openxmlformats.org/officeDocument/2006/relationships/hyperlink" Target="http://www.artscouncilofwales.org.uk/programme-support-orgs-help-notes?diablo.lang=eng" TargetMode="External" /><Relationship Id="rId4" Type="http://schemas.openxmlformats.org/officeDocument/2006/relationships/hyperlink" Target="http://www.cyngorcelfyddydaucymru.org.uk/datblygu-cynulleidfa-sef-nodiadau-cymorth?diablo.lang=cym" TargetMode="External" /><Relationship Id="rId5" Type="http://schemas.openxmlformats.org/officeDocument/2006/relationships/hyperlink" Target="http://www.cyngorcelfyddydaucymru.org.uk/datblygur-diw-cerdd-sef-nodiadau-cymorth?diablo.lang=cym" TargetMode="External" /><Relationship Id="rId6" Type="http://schemas.openxmlformats.org/officeDocument/2006/relationships/hyperlink" Target="http://www.cyngorcelfyddydaucymru.org.uk/cynhyrchu-sef-nodiadau-cymorth?diablo.lang=cym" TargetMode="External" /><Relationship Id="rId7" Type="http://schemas.openxmlformats.org/officeDocument/2006/relationships/hyperlink" Target="http://www.cyngorcelfyddydaucymru.org.uk/cefnogaeth-rhaglen-sef-nodiadau-cymorth?diablo.lang=cym" TargetMode="External" /><Relationship Id="rId8" Type="http://schemas.openxmlformats.org/officeDocument/2006/relationships/hyperlink" Target="http://www.cyngorcelfyddydaucymru.org.uk/cymryd-rhan-sef-nodiadau-cymorth?diablo.lang=cym" TargetMode="External" /><Relationship Id="rId9" Type="http://schemas.openxmlformats.org/officeDocument/2006/relationships/hyperlink" Target="http://www.artscouncilofwales.org.uk/audience-development-orgs-help-notes?diablo.lang=eng" TargetMode="External" /><Relationship Id="rId10" Type="http://schemas.openxmlformats.org/officeDocument/2006/relationships/hyperlink" Target="http://www.artscouncilofwales.org.uk/music-industry-development-orgs-help-notes?diablo.lang=eng" TargetMode="External" /><Relationship Id="rId11" Type="http://schemas.openxmlformats.org/officeDocument/2006/relationships/hyperlink" Target="http://www.artscouncilofwales.org.uk/production-orgs-help-notes?diablo.lang=eng" TargetMode="External" /><Relationship Id="rId12" Type="http://schemas.openxmlformats.org/officeDocument/2006/relationships/hyperlink" Target="http://www.artscouncilofwales.org.uk/programme-support-orgs-help-notes?diablo.lang=eng" TargetMode="External" /><Relationship Id="rId13" Type="http://schemas.openxmlformats.org/officeDocument/2006/relationships/hyperlink" Target="http://www.artscouncilofwales.org.uk/taking-part-orgs-help-notes?diablo.lang=eng" TargetMode="External" /><Relationship Id="rId14" Type="http://schemas.openxmlformats.org/officeDocument/2006/relationships/hyperlink" Target="http://www.artscouncilofwales.org.uk/music-industry-development-orgs-help-notes?diablo.lang=eng" TargetMode="External" /><Relationship Id="rId15" Type="http://schemas.openxmlformats.org/officeDocument/2006/relationships/hyperlink" Target="http://www.artscouncilofwales.org.uk/audience-development-orgs-help-notes?diablo.lang=eng" TargetMode="External" /><Relationship Id="rId16" Type="http://schemas.openxmlformats.org/officeDocument/2006/relationships/hyperlink" Target="http://www.artscouncilofwales.org.uk/training-orgs-help-notes?diablo.lang=eng" TargetMode="External" /><Relationship Id="rId17" Type="http://schemas.openxmlformats.org/officeDocument/2006/relationships/hyperlink" Target="http://www.artscouncilofwales.org.uk/randd-orgs-help-notes?diablo.lang=eng" TargetMode="External" /><Relationship Id="rId18" Type="http://schemas.openxmlformats.org/officeDocument/2006/relationships/hyperlink" Target="http://www.artscouncilofwales.org.uk/training-orgs-help-notes?diablo.lang=eng" TargetMode="External" /><Relationship Id="rId19" Type="http://schemas.openxmlformats.org/officeDocument/2006/relationships/hyperlink" Target="http://www.artscouncilofwales.org.uk/training-orgs-help-notes?diablo.lang=eng" TargetMode="External" /><Relationship Id="rId20" Type="http://schemas.openxmlformats.org/officeDocument/2006/relationships/drawing" Target="../drawings/drawing1.xm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58"/>
  <sheetViews>
    <sheetView showGridLines="0" tabSelected="1" zoomScale="70" zoomScaleNormal="70" zoomScalePageLayoutView="0" workbookViewId="0" topLeftCell="A5">
      <selection activeCell="K5" sqref="K5"/>
    </sheetView>
  </sheetViews>
  <sheetFormatPr defaultColWidth="9.140625" defaultRowHeight="15"/>
  <cols>
    <col min="1" max="2" width="2.7109375" style="9" customWidth="1"/>
    <col min="3" max="3" width="19.7109375" style="9" customWidth="1"/>
    <col min="4" max="4" width="2.7109375" style="89" customWidth="1"/>
    <col min="5" max="5" width="51.57421875" style="9" customWidth="1"/>
    <col min="6" max="6" width="19.421875" style="9" customWidth="1"/>
    <col min="7" max="7" width="1.7109375" style="178" customWidth="1"/>
    <col min="8" max="8" width="65.140625" style="9" customWidth="1"/>
    <col min="9" max="9" width="17.140625" style="9" customWidth="1"/>
    <col min="10" max="10" width="1.7109375" style="9" customWidth="1"/>
    <col min="11" max="11" width="58.421875" style="9" customWidth="1"/>
    <col min="12" max="13" width="2.7109375" style="9" customWidth="1"/>
    <col min="14" max="14" width="22.57421875" style="178" hidden="1" customWidth="1"/>
    <col min="15" max="15" width="2.8515625" style="89" hidden="1" customWidth="1"/>
    <col min="16" max="16" width="18.28125" style="171" hidden="1" customWidth="1"/>
    <col min="17" max="17" width="2.7109375" style="171" hidden="1" customWidth="1"/>
    <col min="18" max="18" width="19.7109375" style="171" hidden="1" customWidth="1"/>
    <col min="19" max="19" width="3.7109375" style="4" customWidth="1"/>
    <col min="20" max="16384" width="9.140625" style="9" customWidth="1"/>
  </cols>
  <sheetData>
    <row r="1" spans="1:19" ht="19.5" customHeight="1">
      <c r="A1" s="8"/>
      <c r="B1" s="8"/>
      <c r="C1" s="8"/>
      <c r="D1" s="8"/>
      <c r="E1" s="8"/>
      <c r="F1" s="8"/>
      <c r="G1" s="8"/>
      <c r="H1" s="8"/>
      <c r="I1" s="8"/>
      <c r="J1" s="8"/>
      <c r="K1" s="8"/>
      <c r="L1" s="8"/>
      <c r="M1" s="8"/>
      <c r="N1" s="280" t="s">
        <v>168</v>
      </c>
      <c r="O1" s="280"/>
      <c r="P1" s="280"/>
      <c r="Q1" s="280"/>
      <c r="R1" s="280"/>
      <c r="S1" s="5"/>
    </row>
    <row r="2" spans="1:19" ht="12" customHeight="1" thickBot="1">
      <c r="A2" s="10"/>
      <c r="B2" s="202"/>
      <c r="C2" s="254"/>
      <c r="D2" s="254"/>
      <c r="E2" s="254"/>
      <c r="F2" s="254"/>
      <c r="G2" s="254"/>
      <c r="H2" s="254"/>
      <c r="I2" s="254"/>
      <c r="J2" s="254"/>
      <c r="K2" s="254"/>
      <c r="L2" s="254"/>
      <c r="M2" s="196"/>
      <c r="N2" s="280"/>
      <c r="O2" s="280"/>
      <c r="P2" s="280"/>
      <c r="Q2" s="280"/>
      <c r="R2" s="280"/>
      <c r="S2" s="2"/>
    </row>
    <row r="3" spans="1:19" s="89" customFormat="1" ht="75.75" customHeight="1" thickBot="1">
      <c r="A3" s="10"/>
      <c r="B3" s="203"/>
      <c r="C3" s="281"/>
      <c r="D3" s="282"/>
      <c r="E3" s="282"/>
      <c r="F3" s="282"/>
      <c r="G3" s="282"/>
      <c r="H3" s="282"/>
      <c r="I3" s="282"/>
      <c r="J3" s="282"/>
      <c r="K3" s="282"/>
      <c r="L3" s="283"/>
      <c r="M3" s="197"/>
      <c r="N3" s="153" t="s">
        <v>145</v>
      </c>
      <c r="P3" s="171"/>
      <c r="Q3" s="171"/>
      <c r="R3" s="171"/>
      <c r="S3" s="2"/>
    </row>
    <row r="4" spans="1:19" s="89" customFormat="1" ht="12" customHeight="1" thickBot="1">
      <c r="A4" s="10"/>
      <c r="B4" s="203"/>
      <c r="C4" s="284"/>
      <c r="D4" s="284"/>
      <c r="E4" s="284"/>
      <c r="F4" s="284"/>
      <c r="G4" s="284"/>
      <c r="H4" s="284"/>
      <c r="I4" s="284"/>
      <c r="J4" s="284"/>
      <c r="K4" s="284"/>
      <c r="L4" s="284"/>
      <c r="M4" s="197"/>
      <c r="N4" s="178"/>
      <c r="P4" s="172" t="s">
        <v>158</v>
      </c>
      <c r="Q4" s="171"/>
      <c r="R4" s="172" t="s">
        <v>159</v>
      </c>
      <c r="S4" s="2"/>
    </row>
    <row r="5" spans="1:19" ht="50.25" customHeight="1" thickBot="1">
      <c r="A5" s="10"/>
      <c r="B5" s="203"/>
      <c r="C5" s="217" t="s">
        <v>151</v>
      </c>
      <c r="D5" s="218"/>
      <c r="E5" s="218"/>
      <c r="F5" s="218"/>
      <c r="G5" s="218"/>
      <c r="H5" s="218"/>
      <c r="I5" s="219"/>
      <c r="J5" s="143"/>
      <c r="K5" s="174"/>
      <c r="L5" s="143"/>
      <c r="M5" s="197"/>
      <c r="P5" s="173" t="s">
        <v>153</v>
      </c>
      <c r="R5" s="173" t="s">
        <v>160</v>
      </c>
      <c r="S5" s="2"/>
    </row>
    <row r="6" spans="1:19" s="89" customFormat="1" ht="12" customHeight="1">
      <c r="A6" s="10"/>
      <c r="B6" s="203"/>
      <c r="C6" s="192"/>
      <c r="D6" s="192"/>
      <c r="E6" s="192"/>
      <c r="F6" s="192"/>
      <c r="G6" s="192"/>
      <c r="H6" s="192"/>
      <c r="I6" s="192"/>
      <c r="J6" s="192"/>
      <c r="K6" s="192"/>
      <c r="L6" s="184"/>
      <c r="M6" s="197"/>
      <c r="N6" s="139"/>
      <c r="P6" s="171"/>
      <c r="Q6" s="171"/>
      <c r="R6" s="171"/>
      <c r="S6" s="2"/>
    </row>
    <row r="7" spans="1:19" s="89" customFormat="1" ht="30" customHeight="1">
      <c r="A7" s="10"/>
      <c r="B7" s="203"/>
      <c r="C7" s="194" t="s">
        <v>166</v>
      </c>
      <c r="D7" s="193"/>
      <c r="E7" s="167" t="str">
        <f>""&amp;N19</f>
        <v>Audience Development</v>
      </c>
      <c r="F7" s="192"/>
      <c r="G7" s="192"/>
      <c r="H7" s="167" t="str">
        <f>""&amp;N20</f>
        <v>Music Industry Development</v>
      </c>
      <c r="I7" s="192"/>
      <c r="J7" s="192"/>
      <c r="K7" s="167" t="str">
        <f>""&amp;N21</f>
        <v>Production</v>
      </c>
      <c r="L7" s="186"/>
      <c r="M7" s="197"/>
      <c r="N7" s="139"/>
      <c r="P7" s="173" t="s">
        <v>154</v>
      </c>
      <c r="Q7" s="171"/>
      <c r="R7" s="173" t="s">
        <v>161</v>
      </c>
      <c r="S7" s="2"/>
    </row>
    <row r="8" spans="1:19" s="89" customFormat="1" ht="12" customHeight="1">
      <c r="A8" s="10"/>
      <c r="B8" s="203"/>
      <c r="C8" s="194"/>
      <c r="D8" s="193"/>
      <c r="E8" s="220"/>
      <c r="F8" s="220"/>
      <c r="G8" s="220"/>
      <c r="H8" s="220"/>
      <c r="I8" s="220"/>
      <c r="J8" s="220"/>
      <c r="K8" s="220"/>
      <c r="L8" s="186"/>
      <c r="M8" s="197"/>
      <c r="N8" s="139"/>
      <c r="P8" s="171"/>
      <c r="Q8" s="171"/>
      <c r="R8" s="171"/>
      <c r="S8" s="2"/>
    </row>
    <row r="9" spans="1:19" s="89" customFormat="1" ht="30" customHeight="1">
      <c r="A9" s="10"/>
      <c r="B9" s="203"/>
      <c r="C9" s="194"/>
      <c r="D9" s="193"/>
      <c r="E9" s="167" t="str">
        <f>""&amp;N24</f>
        <v>Training and Professional Development</v>
      </c>
      <c r="F9" s="192"/>
      <c r="G9" s="192"/>
      <c r="H9" s="167" t="str">
        <f>""&amp;N22</f>
        <v>Programme Support for Venues and Galleries</v>
      </c>
      <c r="I9" s="192"/>
      <c r="J9" s="192"/>
      <c r="K9" s="167" t="str">
        <f>""&amp;N23</f>
        <v>Taking Part</v>
      </c>
      <c r="L9" s="186"/>
      <c r="M9" s="197"/>
      <c r="N9" s="139"/>
      <c r="P9" s="173" t="s">
        <v>155</v>
      </c>
      <c r="Q9" s="171"/>
      <c r="R9" s="173" t="s">
        <v>162</v>
      </c>
      <c r="S9" s="2"/>
    </row>
    <row r="10" spans="1:19" s="89" customFormat="1" ht="12" customHeight="1">
      <c r="A10" s="10"/>
      <c r="B10" s="203"/>
      <c r="C10" s="194"/>
      <c r="D10" s="193"/>
      <c r="E10" s="220"/>
      <c r="F10" s="220"/>
      <c r="G10" s="220"/>
      <c r="H10" s="220"/>
      <c r="I10" s="220"/>
      <c r="J10" s="220"/>
      <c r="K10" s="220"/>
      <c r="L10" s="186"/>
      <c r="M10" s="197"/>
      <c r="N10" s="139"/>
      <c r="P10" s="171"/>
      <c r="Q10" s="171"/>
      <c r="R10" s="171"/>
      <c r="S10" s="2"/>
    </row>
    <row r="11" spans="1:19" s="89" customFormat="1" ht="30" customHeight="1">
      <c r="A11" s="10"/>
      <c r="B11" s="203"/>
      <c r="C11" s="194"/>
      <c r="D11" s="193"/>
      <c r="E11" s="167">
        <f>""&amp;N26</f>
      </c>
      <c r="F11" s="192"/>
      <c r="G11" s="192"/>
      <c r="H11" s="167" t="str">
        <f>""&amp;N25</f>
        <v>Research and Development</v>
      </c>
      <c r="I11" s="192"/>
      <c r="J11" s="192"/>
      <c r="K11" s="167"/>
      <c r="L11" s="186"/>
      <c r="M11" s="197"/>
      <c r="N11" s="139" t="s">
        <v>176</v>
      </c>
      <c r="P11" s="173"/>
      <c r="Q11" s="171"/>
      <c r="R11" s="173"/>
      <c r="S11" s="2"/>
    </row>
    <row r="12" spans="1:19" s="89" customFormat="1" ht="12" customHeight="1" thickBot="1">
      <c r="A12" s="10"/>
      <c r="B12" s="203"/>
      <c r="C12" s="187"/>
      <c r="D12" s="193"/>
      <c r="E12" s="187"/>
      <c r="F12" s="187"/>
      <c r="G12" s="187"/>
      <c r="H12" s="187"/>
      <c r="I12" s="187"/>
      <c r="J12" s="187"/>
      <c r="K12" s="187"/>
      <c r="L12" s="187"/>
      <c r="M12" s="197"/>
      <c r="N12" s="190">
        <v>0.75</v>
      </c>
      <c r="P12" s="171"/>
      <c r="Q12" s="171"/>
      <c r="R12" s="171"/>
      <c r="S12" s="2"/>
    </row>
    <row r="13" spans="1:19" ht="30" customHeight="1">
      <c r="A13" s="10"/>
      <c r="B13" s="203"/>
      <c r="C13" s="236" t="s">
        <v>21</v>
      </c>
      <c r="D13" s="237"/>
      <c r="E13" s="237"/>
      <c r="F13" s="237"/>
      <c r="G13" s="237"/>
      <c r="H13" s="237"/>
      <c r="I13" s="237"/>
      <c r="J13" s="237"/>
      <c r="K13" s="237"/>
      <c r="L13" s="238"/>
      <c r="M13" s="197"/>
      <c r="N13" s="191">
        <v>0.8</v>
      </c>
      <c r="P13" s="173" t="s">
        <v>156</v>
      </c>
      <c r="R13" s="173" t="s">
        <v>163</v>
      </c>
      <c r="S13" s="2"/>
    </row>
    <row r="14" spans="1:19" ht="22.5" customHeight="1">
      <c r="A14" s="10"/>
      <c r="B14" s="203"/>
      <c r="C14" s="221" t="s">
        <v>19</v>
      </c>
      <c r="D14" s="222"/>
      <c r="E14" s="222"/>
      <c r="F14" s="255" t="str">
        <f>"Large Grant – "&amp;F35&amp;" – EXCEPTION AUTHORISED"</f>
        <v>Large Grant – Please select from the list – EXCEPTION AUTHORISED</v>
      </c>
      <c r="G14" s="255"/>
      <c r="H14" s="255"/>
      <c r="I14" s="255"/>
      <c r="J14" s="255"/>
      <c r="K14" s="255"/>
      <c r="L14" s="256"/>
      <c r="M14" s="197"/>
      <c r="N14" s="177"/>
      <c r="S14" s="2"/>
    </row>
    <row r="15" spans="1:19" ht="22.5" customHeight="1" hidden="1">
      <c r="A15" s="10"/>
      <c r="B15" s="203"/>
      <c r="C15" s="221" t="s">
        <v>52</v>
      </c>
      <c r="D15" s="222"/>
      <c r="E15" s="222"/>
      <c r="F15" s="33">
        <v>5001</v>
      </c>
      <c r="G15" s="266"/>
      <c r="H15" s="266"/>
      <c r="I15" s="189">
        <v>1000000000</v>
      </c>
      <c r="J15" s="33"/>
      <c r="K15" s="52"/>
      <c r="L15" s="53"/>
      <c r="M15" s="197"/>
      <c r="N15" s="177"/>
      <c r="P15" s="173" t="s">
        <v>157</v>
      </c>
      <c r="R15" s="173" t="s">
        <v>164</v>
      </c>
      <c r="S15" s="2"/>
    </row>
    <row r="16" spans="1:19" ht="22.5" customHeight="1" thickBot="1">
      <c r="A16" s="10"/>
      <c r="B16" s="203"/>
      <c r="C16" s="264" t="s">
        <v>53</v>
      </c>
      <c r="D16" s="265"/>
      <c r="E16" s="265"/>
      <c r="F16" s="54">
        <f>IF(F35="Research and Development",N13,N12)</f>
        <v>0.75</v>
      </c>
      <c r="G16" s="54"/>
      <c r="H16" s="270" t="s">
        <v>141</v>
      </c>
      <c r="I16" s="270"/>
      <c r="J16" s="270"/>
      <c r="K16" s="270"/>
      <c r="L16" s="271"/>
      <c r="M16" s="197"/>
      <c r="N16" s="177"/>
      <c r="R16" s="188" t="s">
        <v>173</v>
      </c>
      <c r="S16" s="2"/>
    </row>
    <row r="17" spans="1:19" ht="12" customHeight="1" thickBot="1">
      <c r="A17" s="10"/>
      <c r="B17" s="203"/>
      <c r="C17" s="257"/>
      <c r="D17" s="257"/>
      <c r="E17" s="257"/>
      <c r="F17" s="257"/>
      <c r="G17" s="257"/>
      <c r="H17" s="257"/>
      <c r="I17" s="257"/>
      <c r="J17" s="257"/>
      <c r="K17" s="257"/>
      <c r="L17" s="257"/>
      <c r="M17" s="197"/>
      <c r="N17" s="177"/>
      <c r="P17" s="89"/>
      <c r="Q17" s="89"/>
      <c r="R17" s="89"/>
      <c r="S17" s="2"/>
    </row>
    <row r="18" spans="1:19" ht="30" customHeight="1">
      <c r="A18" s="10"/>
      <c r="B18" s="203"/>
      <c r="C18" s="267" t="s">
        <v>20</v>
      </c>
      <c r="D18" s="268"/>
      <c r="E18" s="268"/>
      <c r="F18" s="268"/>
      <c r="G18" s="268"/>
      <c r="H18" s="268"/>
      <c r="I18" s="268"/>
      <c r="J18" s="268"/>
      <c r="K18" s="268"/>
      <c r="L18" s="269"/>
      <c r="M18" s="197"/>
      <c r="N18" s="185" t="s">
        <v>171</v>
      </c>
      <c r="P18" s="183"/>
      <c r="Q18" s="183"/>
      <c r="R18" s="183"/>
      <c r="S18" s="2"/>
    </row>
    <row r="19" spans="1:22" ht="36" customHeight="1">
      <c r="A19" s="10"/>
      <c r="B19" s="203"/>
      <c r="C19" s="249" t="s">
        <v>36</v>
      </c>
      <c r="D19" s="250"/>
      <c r="E19" s="250"/>
      <c r="F19" s="273" t="s">
        <v>47</v>
      </c>
      <c r="G19" s="273"/>
      <c r="H19" s="273"/>
      <c r="I19" s="273"/>
      <c r="J19" s="273"/>
      <c r="K19" s="273"/>
      <c r="L19" s="274"/>
      <c r="M19" s="197"/>
      <c r="N19" s="154" t="s">
        <v>146</v>
      </c>
      <c r="P19" s="183"/>
      <c r="Q19" s="183"/>
      <c r="R19" s="183"/>
      <c r="S19" s="2"/>
      <c r="V19" s="89"/>
    </row>
    <row r="20" spans="1:19" ht="36" customHeight="1">
      <c r="A20" s="10"/>
      <c r="B20" s="203"/>
      <c r="C20" s="249" t="s">
        <v>165</v>
      </c>
      <c r="D20" s="250"/>
      <c r="E20" s="250"/>
      <c r="F20" s="229" t="s">
        <v>169</v>
      </c>
      <c r="G20" s="229"/>
      <c r="H20" s="229"/>
      <c r="I20" s="229"/>
      <c r="J20" s="229"/>
      <c r="K20" s="229"/>
      <c r="L20" s="230"/>
      <c r="M20" s="197"/>
      <c r="N20" s="154" t="s">
        <v>147</v>
      </c>
      <c r="P20" s="183"/>
      <c r="Q20" s="183"/>
      <c r="R20" s="183"/>
      <c r="S20" s="2"/>
    </row>
    <row r="21" spans="1:19" ht="36" customHeight="1">
      <c r="A21" s="10"/>
      <c r="B21" s="203"/>
      <c r="C21" s="249" t="s">
        <v>37</v>
      </c>
      <c r="D21" s="250"/>
      <c r="E21" s="250"/>
      <c r="F21" s="229" t="s">
        <v>170</v>
      </c>
      <c r="G21" s="229"/>
      <c r="H21" s="229"/>
      <c r="I21" s="229"/>
      <c r="J21" s="229"/>
      <c r="K21" s="229"/>
      <c r="L21" s="230"/>
      <c r="M21" s="197"/>
      <c r="N21" s="154" t="s">
        <v>148</v>
      </c>
      <c r="P21" s="183"/>
      <c r="Q21" s="183"/>
      <c r="R21" s="183"/>
      <c r="S21" s="2"/>
    </row>
    <row r="22" spans="1:19" s="89" customFormat="1" ht="36" customHeight="1">
      <c r="A22" s="10"/>
      <c r="B22" s="203"/>
      <c r="C22" s="249" t="s">
        <v>38</v>
      </c>
      <c r="D22" s="250"/>
      <c r="E22" s="250"/>
      <c r="F22" s="229" t="s">
        <v>138</v>
      </c>
      <c r="G22" s="229"/>
      <c r="H22" s="229"/>
      <c r="I22" s="229"/>
      <c r="J22" s="229"/>
      <c r="K22" s="229"/>
      <c r="L22" s="230"/>
      <c r="M22" s="197"/>
      <c r="N22" s="154" t="s">
        <v>150</v>
      </c>
      <c r="P22" s="183"/>
      <c r="Q22" s="183"/>
      <c r="R22" s="183"/>
      <c r="S22" s="2"/>
    </row>
    <row r="23" spans="1:19" s="89" customFormat="1" ht="36" customHeight="1">
      <c r="A23" s="10"/>
      <c r="B23" s="203"/>
      <c r="C23" s="249" t="s">
        <v>39</v>
      </c>
      <c r="D23" s="250"/>
      <c r="E23" s="250"/>
      <c r="F23" s="229" t="s">
        <v>139</v>
      </c>
      <c r="G23" s="229"/>
      <c r="H23" s="229"/>
      <c r="I23" s="229"/>
      <c r="J23" s="229"/>
      <c r="K23" s="229"/>
      <c r="L23" s="230"/>
      <c r="M23" s="197"/>
      <c r="N23" s="154" t="s">
        <v>149</v>
      </c>
      <c r="P23" s="183"/>
      <c r="Q23" s="183"/>
      <c r="R23" s="183"/>
      <c r="S23" s="2"/>
    </row>
    <row r="24" spans="1:19" ht="36" customHeight="1">
      <c r="A24" s="10"/>
      <c r="B24" s="203"/>
      <c r="C24" s="249" t="s">
        <v>40</v>
      </c>
      <c r="D24" s="250"/>
      <c r="E24" s="250"/>
      <c r="F24" s="273" t="s">
        <v>104</v>
      </c>
      <c r="G24" s="273"/>
      <c r="H24" s="273"/>
      <c r="I24" s="273"/>
      <c r="J24" s="273"/>
      <c r="K24" s="273"/>
      <c r="L24" s="274"/>
      <c r="M24" s="197"/>
      <c r="N24" s="30" t="s">
        <v>175</v>
      </c>
      <c r="P24" s="183"/>
      <c r="Q24" s="183"/>
      <c r="R24" s="183"/>
      <c r="S24" s="2"/>
    </row>
    <row r="25" spans="1:19" ht="36" customHeight="1">
      <c r="A25" s="10"/>
      <c r="B25" s="203"/>
      <c r="C25" s="249" t="s">
        <v>43</v>
      </c>
      <c r="D25" s="250"/>
      <c r="E25" s="250"/>
      <c r="F25" s="229" t="s">
        <v>140</v>
      </c>
      <c r="G25" s="229"/>
      <c r="H25" s="229"/>
      <c r="I25" s="229"/>
      <c r="J25" s="229"/>
      <c r="K25" s="229"/>
      <c r="L25" s="230"/>
      <c r="M25" s="197"/>
      <c r="N25" s="154" t="s">
        <v>174</v>
      </c>
      <c r="P25" s="183"/>
      <c r="Q25" s="183"/>
      <c r="R25" s="183"/>
      <c r="S25" s="2"/>
    </row>
    <row r="26" spans="1:19" s="83" customFormat="1" ht="36" customHeight="1" hidden="1">
      <c r="A26" s="10"/>
      <c r="B26" s="203"/>
      <c r="C26" s="199" t="s">
        <v>94</v>
      </c>
      <c r="D26" s="200"/>
      <c r="E26" s="200"/>
      <c r="F26" s="223" t="s">
        <v>95</v>
      </c>
      <c r="G26" s="223"/>
      <c r="H26" s="223"/>
      <c r="I26" s="223"/>
      <c r="J26" s="223"/>
      <c r="K26" s="223"/>
      <c r="L26" s="224"/>
      <c r="M26" s="197"/>
      <c r="N26" s="89"/>
      <c r="O26" s="89"/>
      <c r="P26" s="183"/>
      <c r="Q26" s="183"/>
      <c r="R26" s="183"/>
      <c r="S26" s="2"/>
    </row>
    <row r="27" spans="1:19" ht="36" customHeight="1" thickBot="1">
      <c r="A27" s="10"/>
      <c r="B27" s="203"/>
      <c r="C27" s="231" t="s">
        <v>42</v>
      </c>
      <c r="D27" s="232"/>
      <c r="E27" s="232"/>
      <c r="F27" s="276" t="s">
        <v>48</v>
      </c>
      <c r="G27" s="276"/>
      <c r="H27" s="276"/>
      <c r="I27" s="276"/>
      <c r="J27" s="276"/>
      <c r="K27" s="276"/>
      <c r="L27" s="277"/>
      <c r="M27" s="197"/>
      <c r="P27" s="183"/>
      <c r="Q27" s="183"/>
      <c r="R27" s="183"/>
      <c r="S27" s="2"/>
    </row>
    <row r="28" spans="1:19" ht="36" customHeight="1">
      <c r="A28" s="10"/>
      <c r="B28" s="203"/>
      <c r="C28" s="272"/>
      <c r="D28" s="272"/>
      <c r="E28" s="272"/>
      <c r="F28" s="272"/>
      <c r="G28" s="272"/>
      <c r="H28" s="272"/>
      <c r="I28" s="272"/>
      <c r="J28" s="272"/>
      <c r="K28" s="272"/>
      <c r="L28" s="272"/>
      <c r="M28" s="197"/>
      <c r="P28" s="183"/>
      <c r="Q28" s="183"/>
      <c r="R28" s="183"/>
      <c r="S28" s="2"/>
    </row>
    <row r="29" spans="1:19" ht="30" customHeight="1">
      <c r="A29" s="10"/>
      <c r="B29" s="203"/>
      <c r="C29" s="233" t="s">
        <v>31</v>
      </c>
      <c r="D29" s="234"/>
      <c r="E29" s="234"/>
      <c r="F29" s="234"/>
      <c r="G29" s="234"/>
      <c r="H29" s="234"/>
      <c r="I29" s="234"/>
      <c r="J29" s="234"/>
      <c r="K29" s="234"/>
      <c r="L29" s="235"/>
      <c r="M29" s="197"/>
      <c r="N29" s="177"/>
      <c r="P29" s="183"/>
      <c r="Q29" s="183"/>
      <c r="R29" s="183"/>
      <c r="S29" s="2"/>
    </row>
    <row r="30" spans="1:19" ht="22.5" customHeight="1">
      <c r="A30" s="10"/>
      <c r="B30" s="203"/>
      <c r="C30" s="242"/>
      <c r="D30" s="243"/>
      <c r="E30" s="243"/>
      <c r="F30" s="243"/>
      <c r="G30" s="243"/>
      <c r="H30" s="243"/>
      <c r="I30" s="243"/>
      <c r="J30" s="243"/>
      <c r="K30" s="243"/>
      <c r="L30" s="244"/>
      <c r="M30" s="197"/>
      <c r="N30" s="177"/>
      <c r="P30" s="183"/>
      <c r="Q30" s="183"/>
      <c r="R30" s="183"/>
      <c r="S30" s="2"/>
    </row>
    <row r="31" spans="1:19" ht="22.5" customHeight="1">
      <c r="A31" s="10"/>
      <c r="B31" s="203"/>
      <c r="C31" s="225" t="s">
        <v>8</v>
      </c>
      <c r="D31" s="226"/>
      <c r="E31" s="227"/>
      <c r="F31" s="239"/>
      <c r="G31" s="240"/>
      <c r="H31" s="240"/>
      <c r="I31" s="240"/>
      <c r="J31" s="240"/>
      <c r="K31" s="241"/>
      <c r="L31" s="22"/>
      <c r="M31" s="197"/>
      <c r="N31" s="177"/>
      <c r="P31" s="183"/>
      <c r="Q31" s="183"/>
      <c r="R31" s="183"/>
      <c r="S31" s="2"/>
    </row>
    <row r="32" spans="1:19" ht="22.5" customHeight="1">
      <c r="A32" s="10"/>
      <c r="B32" s="203"/>
      <c r="C32" s="211"/>
      <c r="D32" s="212"/>
      <c r="E32" s="212"/>
      <c r="F32" s="212"/>
      <c r="G32" s="212"/>
      <c r="H32" s="212"/>
      <c r="I32" s="212"/>
      <c r="J32" s="212"/>
      <c r="K32" s="212"/>
      <c r="L32" s="213"/>
      <c r="M32" s="197"/>
      <c r="N32" s="177"/>
      <c r="P32" s="183"/>
      <c r="Q32" s="183"/>
      <c r="R32" s="183"/>
      <c r="S32" s="2"/>
    </row>
    <row r="33" spans="1:19" ht="22.5" customHeight="1">
      <c r="A33" s="10"/>
      <c r="B33" s="203"/>
      <c r="C33" s="225" t="s">
        <v>69</v>
      </c>
      <c r="D33" s="226"/>
      <c r="E33" s="227"/>
      <c r="F33" s="88" t="s">
        <v>2</v>
      </c>
      <c r="G33" s="140"/>
      <c r="H33" s="228">
        <f>IF(F33="Yes","Your Lead Officer must have confirmed that this project fits within the terms of your Revenue Funding Agreement (RFA)","")</f>
      </c>
      <c r="I33" s="228"/>
      <c r="J33" s="228"/>
      <c r="K33" s="228"/>
      <c r="L33" s="141"/>
      <c r="M33" s="197"/>
      <c r="N33" s="89"/>
      <c r="P33" s="183"/>
      <c r="Q33" s="183"/>
      <c r="R33" s="183"/>
      <c r="S33" s="2"/>
    </row>
    <row r="34" spans="1:19" ht="22.5" customHeight="1">
      <c r="A34" s="10"/>
      <c r="B34" s="203"/>
      <c r="C34" s="211"/>
      <c r="D34" s="212"/>
      <c r="E34" s="212"/>
      <c r="F34" s="212"/>
      <c r="G34" s="212"/>
      <c r="H34" s="212"/>
      <c r="I34" s="212"/>
      <c r="J34" s="212"/>
      <c r="K34" s="212"/>
      <c r="L34" s="213"/>
      <c r="M34" s="197"/>
      <c r="N34" s="89"/>
      <c r="P34" s="183"/>
      <c r="Q34" s="183"/>
      <c r="R34" s="183"/>
      <c r="S34" s="2"/>
    </row>
    <row r="35" spans="1:19" s="89" customFormat="1" ht="22.5" customHeight="1">
      <c r="A35" s="10"/>
      <c r="B35" s="203"/>
      <c r="C35" s="225" t="s">
        <v>152</v>
      </c>
      <c r="D35" s="226"/>
      <c r="E35" s="227"/>
      <c r="F35" s="205" t="s">
        <v>172</v>
      </c>
      <c r="G35" s="206"/>
      <c r="H35" s="207"/>
      <c r="I35" s="209"/>
      <c r="J35" s="210"/>
      <c r="K35" s="210"/>
      <c r="L35" s="22"/>
      <c r="M35" s="197"/>
      <c r="P35" s="183"/>
      <c r="Q35" s="183"/>
      <c r="R35" s="183"/>
      <c r="S35" s="2"/>
    </row>
    <row r="36" spans="1:19" s="89" customFormat="1" ht="22.5" customHeight="1">
      <c r="A36" s="10"/>
      <c r="B36" s="203"/>
      <c r="C36" s="211"/>
      <c r="D36" s="212"/>
      <c r="E36" s="212"/>
      <c r="F36" s="212"/>
      <c r="G36" s="212"/>
      <c r="H36" s="212"/>
      <c r="I36" s="212"/>
      <c r="J36" s="212"/>
      <c r="K36" s="212"/>
      <c r="L36" s="213"/>
      <c r="M36" s="197"/>
      <c r="P36" s="183"/>
      <c r="Q36" s="183"/>
      <c r="R36" s="183"/>
      <c r="S36" s="2"/>
    </row>
    <row r="37" spans="1:19" ht="22.5" customHeight="1">
      <c r="A37" s="10"/>
      <c r="B37" s="203"/>
      <c r="C37" s="225" t="s">
        <v>55</v>
      </c>
      <c r="D37" s="226"/>
      <c r="E37" s="227"/>
      <c r="F37" s="239"/>
      <c r="G37" s="240"/>
      <c r="H37" s="240"/>
      <c r="I37" s="240"/>
      <c r="J37" s="240"/>
      <c r="K37" s="241"/>
      <c r="L37" s="22"/>
      <c r="M37" s="197"/>
      <c r="N37" s="30" t="s">
        <v>2</v>
      </c>
      <c r="P37" s="183"/>
      <c r="Q37" s="183"/>
      <c r="R37" s="183"/>
      <c r="S37" s="2"/>
    </row>
    <row r="38" spans="1:19" ht="22.5" customHeight="1">
      <c r="A38" s="10"/>
      <c r="B38" s="203"/>
      <c r="C38" s="152"/>
      <c r="D38" s="27"/>
      <c r="E38" s="27"/>
      <c r="F38" s="27"/>
      <c r="G38" s="179"/>
      <c r="H38" s="23"/>
      <c r="I38" s="168"/>
      <c r="J38" s="168"/>
      <c r="K38" s="168"/>
      <c r="L38" s="22"/>
      <c r="M38" s="197"/>
      <c r="N38" s="30" t="s">
        <v>49</v>
      </c>
      <c r="O38" s="175"/>
      <c r="P38" s="183"/>
      <c r="Q38" s="183"/>
      <c r="R38" s="183"/>
      <c r="S38" s="2"/>
    </row>
    <row r="39" spans="1:19" ht="22.5" customHeight="1">
      <c r="A39" s="10"/>
      <c r="B39" s="203"/>
      <c r="C39" s="251" t="s">
        <v>0</v>
      </c>
      <c r="D39" s="252"/>
      <c r="E39" s="253"/>
      <c r="F39" s="87"/>
      <c r="G39" s="180"/>
      <c r="H39" s="11"/>
      <c r="I39" s="201">
        <f>IF(F39=0,"",IF(OR(F39&gt;I15,F39&lt;F15),"Please see 'About this grant' at top of page",""))</f>
      </c>
      <c r="J39" s="201"/>
      <c r="K39" s="201"/>
      <c r="L39" s="24"/>
      <c r="M39" s="197"/>
      <c r="N39" s="30" t="s">
        <v>50</v>
      </c>
      <c r="P39" s="183"/>
      <c r="Q39" s="183"/>
      <c r="R39" s="183"/>
      <c r="S39" s="2"/>
    </row>
    <row r="40" spans="1:19" ht="22.5" customHeight="1">
      <c r="A40" s="10"/>
      <c r="B40" s="203"/>
      <c r="C40" s="214"/>
      <c r="D40" s="215"/>
      <c r="E40" s="215"/>
      <c r="F40" s="215"/>
      <c r="G40" s="215"/>
      <c r="H40" s="215"/>
      <c r="I40" s="215"/>
      <c r="J40" s="215"/>
      <c r="K40" s="215"/>
      <c r="L40" s="216"/>
      <c r="M40" s="197"/>
      <c r="P40" s="183"/>
      <c r="Q40" s="183"/>
      <c r="R40" s="183"/>
      <c r="S40" s="2"/>
    </row>
    <row r="41" spans="1:19" s="74" customFormat="1" ht="19.5" customHeight="1">
      <c r="A41" s="10"/>
      <c r="B41" s="203"/>
      <c r="C41" s="248"/>
      <c r="D41" s="248"/>
      <c r="E41" s="248"/>
      <c r="F41" s="248"/>
      <c r="G41" s="248"/>
      <c r="H41" s="248"/>
      <c r="I41" s="248"/>
      <c r="J41" s="248"/>
      <c r="K41" s="248"/>
      <c r="L41" s="248"/>
      <c r="M41" s="197"/>
      <c r="N41" s="177"/>
      <c r="O41" s="89"/>
      <c r="P41" s="183"/>
      <c r="Q41" s="183"/>
      <c r="R41" s="183"/>
      <c r="S41" s="2"/>
    </row>
    <row r="42" spans="1:19" ht="30" customHeight="1">
      <c r="A42" s="10"/>
      <c r="B42" s="203"/>
      <c r="C42" s="275" t="s">
        <v>68</v>
      </c>
      <c r="D42" s="275"/>
      <c r="E42" s="275"/>
      <c r="F42" s="275"/>
      <c r="G42" s="275"/>
      <c r="H42" s="275"/>
      <c r="I42" s="144"/>
      <c r="J42" s="144"/>
      <c r="K42" s="36" t="s">
        <v>10</v>
      </c>
      <c r="L42" s="144"/>
      <c r="M42" s="197"/>
      <c r="N42" s="177"/>
      <c r="P42" s="183"/>
      <c r="Q42" s="183"/>
      <c r="R42" s="183"/>
      <c r="S42" s="2"/>
    </row>
    <row r="43" spans="1:19" ht="22.5" customHeight="1" thickBot="1">
      <c r="A43" s="10"/>
      <c r="B43" s="203"/>
      <c r="C43" s="245"/>
      <c r="D43" s="245"/>
      <c r="E43" s="245"/>
      <c r="F43" s="245"/>
      <c r="G43" s="245"/>
      <c r="H43" s="245"/>
      <c r="I43" s="245"/>
      <c r="J43" s="245"/>
      <c r="K43" s="245"/>
      <c r="L43" s="245"/>
      <c r="M43" s="197"/>
      <c r="N43" s="177"/>
      <c r="P43" s="183"/>
      <c r="Q43" s="183"/>
      <c r="R43" s="183"/>
      <c r="S43" s="2"/>
    </row>
    <row r="44" spans="1:19" s="89" customFormat="1" ht="30" customHeight="1" thickBot="1" thickTop="1">
      <c r="A44" s="10"/>
      <c r="B44" s="203"/>
      <c r="C44" s="246" t="s">
        <v>34</v>
      </c>
      <c r="D44" s="247"/>
      <c r="E44" s="247"/>
      <c r="F44" s="247"/>
      <c r="G44" s="181"/>
      <c r="H44" s="84">
        <f>Expenditure!L75</f>
        <v>0</v>
      </c>
      <c r="I44" s="145"/>
      <c r="J44" s="145"/>
      <c r="K44" s="78" t="s">
        <v>4</v>
      </c>
      <c r="L44" s="145"/>
      <c r="M44" s="197"/>
      <c r="N44" s="177"/>
      <c r="P44" s="183"/>
      <c r="Q44" s="183"/>
      <c r="R44" s="183"/>
      <c r="S44" s="2"/>
    </row>
    <row r="45" spans="1:19" s="89" customFormat="1" ht="22.5" customHeight="1" thickBot="1" thickTop="1">
      <c r="A45" s="10"/>
      <c r="B45" s="203"/>
      <c r="C45" s="245"/>
      <c r="D45" s="245"/>
      <c r="E45" s="245"/>
      <c r="F45" s="245"/>
      <c r="G45" s="245"/>
      <c r="H45" s="245"/>
      <c r="I45" s="245"/>
      <c r="J45" s="245"/>
      <c r="K45" s="245"/>
      <c r="L45" s="245"/>
      <c r="M45" s="197"/>
      <c r="N45" s="177"/>
      <c r="P45" s="183"/>
      <c r="Q45" s="183"/>
      <c r="R45" s="183"/>
      <c r="S45" s="2"/>
    </row>
    <row r="46" spans="1:19" ht="30" customHeight="1" thickBot="1" thickTop="1">
      <c r="A46" s="10"/>
      <c r="B46" s="203"/>
      <c r="C46" s="246" t="s">
        <v>33</v>
      </c>
      <c r="D46" s="247"/>
      <c r="E46" s="247"/>
      <c r="F46" s="247"/>
      <c r="G46" s="181"/>
      <c r="H46" s="84">
        <f>Income!K52</f>
        <v>0</v>
      </c>
      <c r="I46" s="145"/>
      <c r="J46" s="145"/>
      <c r="K46" s="78" t="s">
        <v>3</v>
      </c>
      <c r="L46" s="145"/>
      <c r="M46" s="197"/>
      <c r="N46" s="177"/>
      <c r="P46" s="183"/>
      <c r="Q46" s="183"/>
      <c r="R46" s="183"/>
      <c r="S46" s="2"/>
    </row>
    <row r="47" spans="1:19" ht="22.5" customHeight="1" thickTop="1">
      <c r="A47" s="10"/>
      <c r="B47" s="203"/>
      <c r="C47" s="263"/>
      <c r="D47" s="263"/>
      <c r="E47" s="263"/>
      <c r="F47" s="263"/>
      <c r="G47" s="263"/>
      <c r="H47" s="263"/>
      <c r="I47" s="263"/>
      <c r="J47" s="263"/>
      <c r="K47" s="263"/>
      <c r="L47" s="263"/>
      <c r="M47" s="197"/>
      <c r="N47" s="177"/>
      <c r="P47" s="183"/>
      <c r="Q47" s="183"/>
      <c r="R47" s="183"/>
      <c r="S47" s="2"/>
    </row>
    <row r="48" spans="1:19" ht="30" customHeight="1">
      <c r="A48" s="6"/>
      <c r="B48" s="203"/>
      <c r="C48" s="259" t="s">
        <v>35</v>
      </c>
      <c r="D48" s="260"/>
      <c r="E48" s="260"/>
      <c r="F48" s="260"/>
      <c r="G48" s="176"/>
      <c r="H48" s="84">
        <f>Income!K52-Expenditure!L75</f>
        <v>0</v>
      </c>
      <c r="I48" s="146"/>
      <c r="J48" s="147"/>
      <c r="K48" s="90" t="str">
        <f>IF(H48=0,"Budget balances","Budget doesn't balance yet")</f>
        <v>Budget balances</v>
      </c>
      <c r="L48" s="148"/>
      <c r="M48" s="197"/>
      <c r="N48" s="177"/>
      <c r="P48" s="183"/>
      <c r="Q48" s="183"/>
      <c r="R48" s="183"/>
      <c r="S48" s="2"/>
    </row>
    <row r="49" spans="1:19" ht="22.5" customHeight="1">
      <c r="A49" s="6"/>
      <c r="B49" s="203"/>
      <c r="C49" s="261"/>
      <c r="D49" s="261"/>
      <c r="E49" s="261"/>
      <c r="F49" s="261"/>
      <c r="G49" s="261"/>
      <c r="H49" s="261"/>
      <c r="I49" s="261"/>
      <c r="J49" s="261"/>
      <c r="K49" s="261"/>
      <c r="L49" s="261"/>
      <c r="M49" s="197"/>
      <c r="N49" s="177"/>
      <c r="P49" s="183"/>
      <c r="Q49" s="183"/>
      <c r="R49" s="183"/>
      <c r="S49" s="2"/>
    </row>
    <row r="50" spans="1:19" ht="30" customHeight="1">
      <c r="A50" s="6"/>
      <c r="B50" s="203"/>
      <c r="C50" s="259" t="s">
        <v>54</v>
      </c>
      <c r="D50" s="260"/>
      <c r="E50" s="260"/>
      <c r="F50" s="260"/>
      <c r="G50" s="176"/>
      <c r="H50" s="70">
        <f>IF(H44=0,0,F39/H44)</f>
        <v>0</v>
      </c>
      <c r="I50" s="145"/>
      <c r="J50" s="145"/>
      <c r="K50" s="90" t="str">
        <f>IF(H50&lt;=F16,"Within maximum percentage","Above maximum percentage")</f>
        <v>Within maximum percentage</v>
      </c>
      <c r="L50" s="149"/>
      <c r="M50" s="197"/>
      <c r="N50" s="142"/>
      <c r="S50" s="2"/>
    </row>
    <row r="51" spans="1:19" ht="12" customHeight="1" thickBot="1">
      <c r="A51" s="6"/>
      <c r="B51" s="203"/>
      <c r="C51" s="193"/>
      <c r="D51" s="193"/>
      <c r="E51" s="193"/>
      <c r="F51" s="193"/>
      <c r="G51" s="193"/>
      <c r="H51" s="193"/>
      <c r="I51" s="193"/>
      <c r="J51" s="193"/>
      <c r="K51" s="193"/>
      <c r="L51" s="193"/>
      <c r="M51" s="197"/>
      <c r="N51" s="177"/>
      <c r="S51" s="2"/>
    </row>
    <row r="52" spans="1:19" ht="30" customHeight="1" hidden="1">
      <c r="A52" s="6"/>
      <c r="B52" s="203"/>
      <c r="C52" s="86"/>
      <c r="D52" s="169"/>
      <c r="E52" s="86"/>
      <c r="F52" s="86"/>
      <c r="G52" s="182"/>
      <c r="H52" s="86"/>
      <c r="I52" s="86"/>
      <c r="J52" s="86"/>
      <c r="K52" s="36" t="s">
        <v>51</v>
      </c>
      <c r="L52" s="1"/>
      <c r="M52" s="197"/>
      <c r="S52" s="2"/>
    </row>
    <row r="53" spans="1:19" ht="12" customHeight="1" hidden="1" thickBot="1">
      <c r="A53" s="6"/>
      <c r="B53" s="203"/>
      <c r="C53" s="262"/>
      <c r="D53" s="262"/>
      <c r="E53" s="262"/>
      <c r="F53" s="262"/>
      <c r="G53" s="262"/>
      <c r="H53" s="262"/>
      <c r="I53" s="262"/>
      <c r="J53" s="262"/>
      <c r="K53" s="262"/>
      <c r="L53" s="262"/>
      <c r="M53" s="197"/>
      <c r="N53" s="177"/>
      <c r="S53" s="2"/>
    </row>
    <row r="54" spans="1:19" ht="30" customHeight="1" thickBot="1" thickTop="1">
      <c r="A54" s="6"/>
      <c r="B54" s="203"/>
      <c r="C54" s="278"/>
      <c r="D54" s="278"/>
      <c r="E54" s="278"/>
      <c r="F54" s="278"/>
      <c r="G54" s="278"/>
      <c r="H54" s="278"/>
      <c r="I54" s="278"/>
      <c r="J54" s="279"/>
      <c r="K54" s="79" t="s">
        <v>7</v>
      </c>
      <c r="L54" s="145"/>
      <c r="M54" s="197"/>
      <c r="N54" s="177"/>
      <c r="S54" s="2"/>
    </row>
    <row r="55" spans="1:19" ht="12" customHeight="1" thickTop="1">
      <c r="A55" s="6"/>
      <c r="B55" s="204"/>
      <c r="C55" s="258"/>
      <c r="D55" s="258"/>
      <c r="E55" s="258"/>
      <c r="F55" s="258"/>
      <c r="G55" s="258"/>
      <c r="H55" s="258"/>
      <c r="I55" s="258"/>
      <c r="J55" s="258"/>
      <c r="K55" s="258"/>
      <c r="L55" s="258"/>
      <c r="M55" s="198"/>
      <c r="N55" s="177"/>
      <c r="S55" s="2"/>
    </row>
    <row r="56" spans="1:19" ht="19.5" customHeight="1">
      <c r="A56" s="10"/>
      <c r="B56" s="10"/>
      <c r="C56" s="10"/>
      <c r="D56" s="10"/>
      <c r="E56" s="10"/>
      <c r="F56" s="10"/>
      <c r="G56" s="10"/>
      <c r="H56" s="10"/>
      <c r="I56" s="10"/>
      <c r="J56" s="10"/>
      <c r="K56" s="10"/>
      <c r="L56" s="10"/>
      <c r="M56" s="10"/>
      <c r="S56" s="2"/>
    </row>
    <row r="57" spans="1:19" ht="19.5" customHeight="1">
      <c r="A57" s="11"/>
      <c r="B57" s="208" t="s">
        <v>177</v>
      </c>
      <c r="C57" s="208"/>
      <c r="D57" s="208"/>
      <c r="E57" s="208"/>
      <c r="F57" s="208" t="str">
        <f>C5</f>
        <v>Tailored Project Budget Template - Organisations</v>
      </c>
      <c r="G57" s="208"/>
      <c r="H57" s="208"/>
      <c r="I57" s="195" t="str">
        <f>F14</f>
        <v>Large Grant – Please select from the list – EXCEPTION AUTHORISED</v>
      </c>
      <c r="J57" s="195"/>
      <c r="K57" s="195"/>
      <c r="L57" s="195"/>
      <c r="M57" s="195"/>
      <c r="N57" s="25"/>
      <c r="S57" s="14"/>
    </row>
    <row r="58" spans="1:19" ht="21.75" customHeight="1">
      <c r="A58" s="11"/>
      <c r="B58" s="11"/>
      <c r="C58" s="11"/>
      <c r="D58" s="170"/>
      <c r="E58" s="11"/>
      <c r="F58" s="11"/>
      <c r="H58" s="11"/>
      <c r="I58" s="11"/>
      <c r="J58" s="11"/>
      <c r="K58" s="11"/>
      <c r="L58" s="11"/>
      <c r="M58" s="11"/>
      <c r="S58" s="3"/>
    </row>
  </sheetData>
  <sheetProtection password="DF65" sheet="1" selectLockedCells="1"/>
  <protectedRanges>
    <protectedRange sqref="K46" name="Range1"/>
  </protectedRanges>
  <mergeCells count="81">
    <mergeCell ref="N1:R2"/>
    <mergeCell ref="I7:J7"/>
    <mergeCell ref="I9:J9"/>
    <mergeCell ref="E8:K8"/>
    <mergeCell ref="D7:D9"/>
    <mergeCell ref="C3:L3"/>
    <mergeCell ref="C4:L4"/>
    <mergeCell ref="C6:K6"/>
    <mergeCell ref="B57:E57"/>
    <mergeCell ref="C35:E35"/>
    <mergeCell ref="C42:H42"/>
    <mergeCell ref="C37:E37"/>
    <mergeCell ref="F23:L23"/>
    <mergeCell ref="F27:L27"/>
    <mergeCell ref="C24:E24"/>
    <mergeCell ref="C25:E25"/>
    <mergeCell ref="F24:L24"/>
    <mergeCell ref="C54:J54"/>
    <mergeCell ref="F20:L20"/>
    <mergeCell ref="C16:E16"/>
    <mergeCell ref="G15:H15"/>
    <mergeCell ref="C18:L18"/>
    <mergeCell ref="C19:E19"/>
    <mergeCell ref="C33:E33"/>
    <mergeCell ref="H16:L16"/>
    <mergeCell ref="C28:L28"/>
    <mergeCell ref="C22:E22"/>
    <mergeCell ref="F19:L19"/>
    <mergeCell ref="C55:L55"/>
    <mergeCell ref="C48:F48"/>
    <mergeCell ref="C49:L49"/>
    <mergeCell ref="C51:L51"/>
    <mergeCell ref="C53:L53"/>
    <mergeCell ref="C47:L47"/>
    <mergeCell ref="C50:F50"/>
    <mergeCell ref="C46:F46"/>
    <mergeCell ref="C39:E39"/>
    <mergeCell ref="C2:L2"/>
    <mergeCell ref="F31:K31"/>
    <mergeCell ref="C20:E20"/>
    <mergeCell ref="F14:L14"/>
    <mergeCell ref="C23:E23"/>
    <mergeCell ref="C17:L17"/>
    <mergeCell ref="C14:E14"/>
    <mergeCell ref="F22:L22"/>
    <mergeCell ref="F21:L21"/>
    <mergeCell ref="C13:L13"/>
    <mergeCell ref="F37:K37"/>
    <mergeCell ref="C30:L30"/>
    <mergeCell ref="C36:L36"/>
    <mergeCell ref="C45:L45"/>
    <mergeCell ref="C44:F44"/>
    <mergeCell ref="C43:L43"/>
    <mergeCell ref="C41:L41"/>
    <mergeCell ref="C21:E21"/>
    <mergeCell ref="F26:L26"/>
    <mergeCell ref="C31:E31"/>
    <mergeCell ref="H33:K33"/>
    <mergeCell ref="F25:L25"/>
    <mergeCell ref="C27:E27"/>
    <mergeCell ref="C29:L29"/>
    <mergeCell ref="B2:B55"/>
    <mergeCell ref="F35:H35"/>
    <mergeCell ref="F57:H57"/>
    <mergeCell ref="I35:K35"/>
    <mergeCell ref="C34:L34"/>
    <mergeCell ref="C40:L40"/>
    <mergeCell ref="C32:L32"/>
    <mergeCell ref="C5:I5"/>
    <mergeCell ref="E10:K10"/>
    <mergeCell ref="C15:E15"/>
    <mergeCell ref="F11:G11"/>
    <mergeCell ref="I11:J11"/>
    <mergeCell ref="D10:D12"/>
    <mergeCell ref="C7:C11"/>
    <mergeCell ref="I57:M57"/>
    <mergeCell ref="F7:G7"/>
    <mergeCell ref="F9:G9"/>
    <mergeCell ref="M2:M55"/>
    <mergeCell ref="C26:E26"/>
    <mergeCell ref="I39:K39"/>
  </mergeCells>
  <conditionalFormatting sqref="N50 L50 C52:D53">
    <cfRule type="cellIs" priority="58" dxfId="53" operator="equal">
      <formula>"Within maximum percentage"</formula>
    </cfRule>
    <cfRule type="cellIs" priority="59" dxfId="54" operator="equal">
      <formula>"Above maximum percentage"</formula>
    </cfRule>
  </conditionalFormatting>
  <conditionalFormatting sqref="I39:K39">
    <cfRule type="cellIs" priority="43" dxfId="55" operator="equal">
      <formula>"Please see 'About this grant' at top of page"</formula>
    </cfRule>
  </conditionalFormatting>
  <conditionalFormatting sqref="K48">
    <cfRule type="cellIs" priority="39" dxfId="56" operator="equal">
      <formula>"Budget balances"</formula>
    </cfRule>
    <cfRule type="cellIs" priority="40" dxfId="57" operator="equal">
      <formula>"Budget doesn't balance yet"</formula>
    </cfRule>
  </conditionalFormatting>
  <conditionalFormatting sqref="K50">
    <cfRule type="cellIs" priority="35" dxfId="58" operator="equal" stopIfTrue="1">
      <formula>"Within maximum percentage"</formula>
    </cfRule>
    <cfRule type="cellIs" priority="36" dxfId="57" operator="equal">
      <formula>"Above maximum percentage"</formula>
    </cfRule>
  </conditionalFormatting>
  <conditionalFormatting sqref="H33:K33">
    <cfRule type="cellIs" priority="23" dxfId="59" operator="equal">
      <formula>"Your Lead Officer must have confirmed that this project fits within the terms of your Revenue Funding Agreement (RFA)"</formula>
    </cfRule>
  </conditionalFormatting>
  <conditionalFormatting sqref="P18">
    <cfRule type="expression" priority="13" dxfId="60" stopIfTrue="1">
      <formula>SEARCH("Music Industry Development",$F$35)</formula>
    </cfRule>
  </conditionalFormatting>
  <conditionalFormatting sqref="Q18:Q27">
    <cfRule type="expression" priority="5" dxfId="60" stopIfTrue="1">
      <formula>SEARCH("Music Industry Development",$F$35)</formula>
    </cfRule>
  </conditionalFormatting>
  <conditionalFormatting sqref="P19:P27">
    <cfRule type="expression" priority="7" dxfId="60" stopIfTrue="1">
      <formula>SEARCH("Music Industry Development",$F$35)</formula>
    </cfRule>
  </conditionalFormatting>
  <conditionalFormatting sqref="R18:R27">
    <cfRule type="expression" priority="6" dxfId="60" stopIfTrue="1">
      <formula>SEARCH("Music Industry Development",$F$35)</formula>
    </cfRule>
  </conditionalFormatting>
  <conditionalFormatting sqref="P28:R49">
    <cfRule type="expression" priority="4" dxfId="60" stopIfTrue="1">
      <formula>SEARCH("Music Industry Development",$F$35)</formula>
    </cfRule>
  </conditionalFormatting>
  <conditionalFormatting sqref="E7">
    <cfRule type="expression" priority="86" dxfId="60">
      <formula>SEARCH(N19,$F$35)</formula>
    </cfRule>
  </conditionalFormatting>
  <conditionalFormatting sqref="H7 H9">
    <cfRule type="expression" priority="87" dxfId="60">
      <formula>SEARCH(N20,$F$35)</formula>
    </cfRule>
  </conditionalFormatting>
  <conditionalFormatting sqref="K7 K9">
    <cfRule type="expression" priority="89" dxfId="60">
      <formula>SEARCH(N21,$F$35)</formula>
    </cfRule>
  </conditionalFormatting>
  <conditionalFormatting sqref="H11">
    <cfRule type="expression" priority="2" dxfId="60">
      <formula>SEARCH(N25,$F$35)</formula>
    </cfRule>
  </conditionalFormatting>
  <conditionalFormatting sqref="E9">
    <cfRule type="expression" priority="1" dxfId="60">
      <formula>SEARCH(N24,$F$35)</formula>
    </cfRule>
  </conditionalFormatting>
  <dataValidations count="3">
    <dataValidation type="whole" allowBlank="1" showInputMessage="1" showErrorMessage="1" errorTitle="Please change your figure" error="This should be between £250 and £5,000." sqref="L39">
      <formula1>250</formula1>
      <formula2>5000</formula2>
    </dataValidation>
    <dataValidation type="list" allowBlank="1" showInputMessage="1" showErrorMessage="1" prompt="Please select Yes or No" sqref="F33:G33">
      <formula1>$N$37:$N$39</formula1>
    </dataValidation>
    <dataValidation type="list" allowBlank="1" showInputMessage="1" showErrorMessage="1" prompt="Please select from the list" sqref="F35:H35">
      <formula1>$N$18:$N$25</formula1>
    </dataValidation>
  </dataValidations>
  <hyperlinks>
    <hyperlink ref="K46" location="Income!A1" display="Income"/>
    <hyperlink ref="K44" location="Expenditure!A1" display="Expenditure"/>
    <hyperlink ref="K54" location="Checklist!A1" display="Checklist"/>
    <hyperlink ref="K7" r:id="rId1" display="Budget Help Notes - Production"/>
    <hyperlink ref="K9" r:id="rId2" display="Budget Help Notes - Taking Part"/>
    <hyperlink ref="H9" r:id="rId3" display="Budget Help Notes - Programme Support for Venues and Galleries"/>
    <hyperlink ref="P5" r:id="rId4" display="http://www.cyngorcelfyddydaucymru.org.uk/datblygu-cynulleidfa-sef-nodiadau-cymorth?diablo.lang=cym"/>
    <hyperlink ref="P7" r:id="rId5" display="http://www.cyngorcelfyddydaucymru.org.uk/datblygur-diw-cerdd-sef-nodiadau-cymorth?diablo.lang=cym"/>
    <hyperlink ref="P9" r:id="rId6" display="http://www.cyngorcelfyddydaucymru.org.uk/cynhyrchu-sef-nodiadau-cymorth?diablo.lang=cym"/>
    <hyperlink ref="P13" r:id="rId7" display="http://www.cyngorcelfyddydaucymru.org.uk/cefnogaeth-rhaglen-sef-nodiadau-cymorth?diablo.lang=cym"/>
    <hyperlink ref="P15" r:id="rId8" display="http://www.cyngorcelfyddydaucymru.org.uk/cymryd-rhan-sef-nodiadau-cymorth?diablo.lang=cym"/>
    <hyperlink ref="R5" r:id="rId9" display="http://www.artscouncilofwales.org.uk/audience-development-orgs-help-notes?diablo.lang=eng"/>
    <hyperlink ref="R7" r:id="rId10" display="http://www.artscouncilofwales.org.uk/music-industry-development-orgs-help-notes?diablo.lang=eng"/>
    <hyperlink ref="R9" r:id="rId11" display="http://www.artscouncilofwales.org.uk/production-orgs-help-notes?diablo.lang=eng"/>
    <hyperlink ref="R13" r:id="rId12" display="http://www.artscouncilofwales.org.uk/programme-support-orgs-help-notes?diablo.lang=eng"/>
    <hyperlink ref="R15" r:id="rId13" display="http://www.artscouncilofwales.org.uk/taking-part-orgs-help-notes?diablo.lang=eng"/>
    <hyperlink ref="H7" r:id="rId14" display="http://www.artscouncilofwales.org.uk/music-industry-development-orgs-help-notes?diablo.lang=eng"/>
    <hyperlink ref="E7" r:id="rId15" display="http://www.artscouncilofwales.org.uk/audience-development-orgs-help-notes?diablo.lang=eng"/>
    <hyperlink ref="R16" r:id="rId16" display="http://www.artscouncilofwales.org.uk/training-orgs-help-notes?diablo.lang=eng"/>
    <hyperlink ref="H11" r:id="rId17" display="http://www.artscouncilofwales.org.uk/randd-orgs-help-notes?diablo.lang=eng"/>
    <hyperlink ref="E11" r:id="rId18" display="Budget Help Notes"/>
    <hyperlink ref="E9" r:id="rId19" display="http://www.artscouncilofwales.org.uk/training-orgs-help-notes?diablo.lang=eng"/>
  </hyperlinks>
  <printOptions/>
  <pageMargins left="0.3937007874015748" right="0.3937007874015748" top="0.3937007874015748" bottom="0.3937007874015748" header="0.1968503937007874" footer="0.1968503937007874"/>
  <pageSetup fitToHeight="1" fitToWidth="1" horizontalDpi="600" verticalDpi="600" orientation="portrait" paperSize="9" scale="38" r:id="rId21"/>
  <ignoredErrors>
    <ignoredError sqref="E7:F7 F9 K7 K9 H7:I7 H9:I9" unlockedFormula="1"/>
  </ignoredErrors>
  <drawing r:id="rId20"/>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K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32.00390625" style="4" customWidth="1"/>
    <col min="11" max="11" width="22.28125" style="4" customWidth="1"/>
    <col min="12" max="12" width="2.7109375" style="4" customWidth="1"/>
    <col min="13" max="13" width="16.57421875" style="61"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57"/>
      <c r="N1" s="2"/>
    </row>
    <row r="2" spans="1:14" s="18" customFormat="1" ht="27" customHeight="1" thickBot="1" thickTop="1">
      <c r="A2" s="17"/>
      <c r="B2" s="17"/>
      <c r="C2" s="78" t="s">
        <v>5</v>
      </c>
      <c r="D2" s="26"/>
      <c r="E2" s="79" t="s">
        <v>4</v>
      </c>
      <c r="F2" s="17"/>
      <c r="G2" s="17"/>
      <c r="H2" s="79" t="s">
        <v>7</v>
      </c>
      <c r="I2" s="2"/>
      <c r="J2" s="17"/>
      <c r="K2" s="2"/>
      <c r="L2" s="17"/>
      <c r="M2" s="56" t="s">
        <v>22</v>
      </c>
      <c r="N2" s="17"/>
    </row>
    <row r="3" spans="1:14" ht="12" customHeight="1" thickTop="1">
      <c r="A3" s="5"/>
      <c r="B3" s="5"/>
      <c r="C3" s="5"/>
      <c r="D3" s="5"/>
      <c r="E3" s="5"/>
      <c r="F3" s="5"/>
      <c r="G3" s="5"/>
      <c r="H3" s="5"/>
      <c r="I3" s="5"/>
      <c r="J3" s="5"/>
      <c r="K3" s="5"/>
      <c r="L3" s="5"/>
      <c r="M3" s="58"/>
      <c r="N3" s="2"/>
    </row>
    <row r="4" spans="1:14" ht="12" customHeight="1" thickBot="1">
      <c r="A4" s="2"/>
      <c r="B4" s="202"/>
      <c r="C4" s="254"/>
      <c r="D4" s="254"/>
      <c r="E4" s="254"/>
      <c r="F4" s="254"/>
      <c r="G4" s="254"/>
      <c r="H4" s="254"/>
      <c r="I4" s="254"/>
      <c r="J4" s="254"/>
      <c r="K4" s="254"/>
      <c r="L4" s="196"/>
      <c r="M4" s="59"/>
      <c r="N4" s="2"/>
    </row>
    <row r="5" spans="1:14" ht="36" customHeight="1" thickBot="1">
      <c r="A5" s="2"/>
      <c r="B5" s="203"/>
      <c r="C5" s="297" t="s">
        <v>23</v>
      </c>
      <c r="D5" s="298"/>
      <c r="E5" s="298"/>
      <c r="F5" s="298"/>
      <c r="G5" s="298"/>
      <c r="H5" s="299"/>
      <c r="I5" s="157"/>
      <c r="J5" s="347" t="s">
        <v>167</v>
      </c>
      <c r="K5" s="347"/>
      <c r="L5" s="197"/>
      <c r="M5" s="60"/>
      <c r="N5" s="2"/>
    </row>
    <row r="6" spans="1:14" ht="12" customHeight="1" thickBot="1">
      <c r="A6" s="2"/>
      <c r="B6" s="203"/>
      <c r="C6" s="331"/>
      <c r="D6" s="331"/>
      <c r="E6" s="331"/>
      <c r="F6" s="331"/>
      <c r="G6" s="331"/>
      <c r="H6" s="331"/>
      <c r="I6" s="331"/>
      <c r="J6" s="331"/>
      <c r="K6" s="331"/>
      <c r="L6" s="197"/>
      <c r="M6" s="60"/>
      <c r="N6" s="2"/>
    </row>
    <row r="7" spans="1:14" ht="19.5" customHeight="1">
      <c r="A7" s="2"/>
      <c r="B7" s="203"/>
      <c r="C7" s="32" t="s">
        <v>32</v>
      </c>
      <c r="D7" s="290">
        <f>Balance!F31</f>
        <v>0</v>
      </c>
      <c r="E7" s="290"/>
      <c r="F7" s="82"/>
      <c r="G7" s="82" t="s">
        <v>56</v>
      </c>
      <c r="H7" s="288">
        <f>Balance!F37</f>
        <v>0</v>
      </c>
      <c r="I7" s="288"/>
      <c r="J7" s="288"/>
      <c r="K7" s="289"/>
      <c r="L7" s="197"/>
      <c r="M7" s="60"/>
      <c r="N7" s="2"/>
    </row>
    <row r="8" spans="1:14" ht="19.5" customHeight="1" thickBot="1">
      <c r="A8" s="2"/>
      <c r="B8" s="203"/>
      <c r="C8" s="32" t="s">
        <v>18</v>
      </c>
      <c r="D8" s="85">
        <f>Balance!F39</f>
        <v>0</v>
      </c>
      <c r="F8" s="82"/>
      <c r="G8" s="82" t="s">
        <v>17</v>
      </c>
      <c r="H8" s="291" t="str">
        <f>Balance!F14</f>
        <v>Large Grant – Please select from the list – EXCEPTION AUTHORISED</v>
      </c>
      <c r="I8" s="291"/>
      <c r="J8" s="291"/>
      <c r="K8" s="292"/>
      <c r="L8" s="197"/>
      <c r="M8" s="60"/>
      <c r="N8" s="2"/>
    </row>
    <row r="9" spans="1:14" ht="12" customHeight="1">
      <c r="A9" s="2"/>
      <c r="B9" s="203"/>
      <c r="C9" s="295"/>
      <c r="D9" s="295"/>
      <c r="E9" s="295"/>
      <c r="F9" s="295"/>
      <c r="G9" s="295"/>
      <c r="H9" s="295"/>
      <c r="I9" s="295"/>
      <c r="J9" s="295"/>
      <c r="K9" s="295"/>
      <c r="L9" s="197"/>
      <c r="M9" s="60"/>
      <c r="N9" s="2"/>
    </row>
    <row r="10" spans="1:14" ht="22.5" customHeight="1">
      <c r="A10" s="2"/>
      <c r="B10" s="203"/>
      <c r="C10" s="222" t="s">
        <v>91</v>
      </c>
      <c r="D10" s="222"/>
      <c r="E10" s="91">
        <v>0.1</v>
      </c>
      <c r="F10" s="158"/>
      <c r="G10" s="35" t="s">
        <v>57</v>
      </c>
      <c r="H10" s="31">
        <f>IF(K50=0,0,SUM(K50/K52))</f>
        <v>0</v>
      </c>
      <c r="I10" s="166"/>
      <c r="J10" s="303" t="str">
        <f>IF(K50=0,"Within the limit",IF((K50/K52)&lt;=E10,"Within the limit","Above the limit"))</f>
        <v>Within the limit</v>
      </c>
      <c r="K10" s="303"/>
      <c r="L10" s="197"/>
      <c r="M10" s="60"/>
      <c r="N10" s="2"/>
    </row>
    <row r="11" spans="1:14" ht="12" customHeight="1">
      <c r="A11" s="2"/>
      <c r="B11" s="203"/>
      <c r="C11" s="220"/>
      <c r="D11" s="220"/>
      <c r="E11" s="220"/>
      <c r="F11" s="220"/>
      <c r="G11" s="220"/>
      <c r="H11" s="220"/>
      <c r="I11" s="220"/>
      <c r="J11" s="220"/>
      <c r="K11" s="220"/>
      <c r="L11" s="197"/>
      <c r="M11" s="60"/>
      <c r="N11" s="2"/>
    </row>
    <row r="12" spans="1:14" ht="22.5" customHeight="1">
      <c r="A12" s="2"/>
      <c r="B12" s="203"/>
      <c r="C12" s="320" t="s">
        <v>137</v>
      </c>
      <c r="D12" s="320"/>
      <c r="E12" s="320"/>
      <c r="F12" s="320"/>
      <c r="G12" s="320"/>
      <c r="H12" s="320"/>
      <c r="I12" s="161"/>
      <c r="J12" s="303" t="str">
        <f>IF(SUMIF(C55:C75,M55,K55:K75)&gt;0,"Additional income heading not selected","All relevant headings selected")</f>
        <v>All relevant headings selected</v>
      </c>
      <c r="K12" s="303"/>
      <c r="L12" s="197"/>
      <c r="M12" s="60"/>
      <c r="N12" s="2"/>
    </row>
    <row r="13" spans="1:14" ht="12" customHeight="1" thickBot="1">
      <c r="A13" s="2"/>
      <c r="B13" s="203"/>
      <c r="C13" s="296"/>
      <c r="D13" s="296"/>
      <c r="E13" s="296"/>
      <c r="F13" s="296"/>
      <c r="G13" s="296"/>
      <c r="H13" s="296"/>
      <c r="I13" s="296"/>
      <c r="J13" s="296"/>
      <c r="K13" s="296"/>
      <c r="L13" s="197"/>
      <c r="M13" s="60"/>
      <c r="N13" s="2"/>
    </row>
    <row r="14" spans="1:14" ht="36" customHeight="1">
      <c r="A14" s="2"/>
      <c r="B14" s="203"/>
      <c r="C14" s="321" t="s">
        <v>81</v>
      </c>
      <c r="D14" s="322"/>
      <c r="E14" s="322"/>
      <c r="F14" s="322"/>
      <c r="G14" s="322"/>
      <c r="H14" s="322"/>
      <c r="I14" s="322"/>
      <c r="J14" s="322"/>
      <c r="K14" s="323"/>
      <c r="L14" s="197"/>
      <c r="M14" s="60"/>
      <c r="N14" s="2"/>
    </row>
    <row r="15" spans="1:14" ht="22.5" customHeight="1" thickBot="1">
      <c r="A15" s="2"/>
      <c r="B15" s="203"/>
      <c r="C15" s="329" t="s">
        <v>100</v>
      </c>
      <c r="D15" s="330"/>
      <c r="E15" s="330"/>
      <c r="F15" s="330"/>
      <c r="G15" s="330"/>
      <c r="H15" s="330"/>
      <c r="I15" s="330"/>
      <c r="J15" s="330"/>
      <c r="K15" s="39">
        <f>Balance!F39</f>
        <v>0</v>
      </c>
      <c r="L15" s="197"/>
      <c r="M15" s="60"/>
      <c r="N15" s="2"/>
    </row>
    <row r="16" spans="1:14" ht="22.5" customHeight="1" thickBot="1">
      <c r="A16" s="2"/>
      <c r="B16" s="203"/>
      <c r="C16" s="315" t="s">
        <v>70</v>
      </c>
      <c r="D16" s="316"/>
      <c r="E16" s="316"/>
      <c r="F16" s="316"/>
      <c r="G16" s="316"/>
      <c r="H16" s="316"/>
      <c r="I16" s="316"/>
      <c r="J16" s="316"/>
      <c r="K16" s="55">
        <v>0</v>
      </c>
      <c r="L16" s="197"/>
      <c r="M16" s="60"/>
      <c r="N16" s="2"/>
    </row>
    <row r="17" spans="1:14" ht="22.5" customHeight="1">
      <c r="A17" s="2"/>
      <c r="B17" s="203"/>
      <c r="C17" s="324" t="s">
        <v>13</v>
      </c>
      <c r="D17" s="325"/>
      <c r="E17" s="325"/>
      <c r="F17" s="325"/>
      <c r="G17" s="325"/>
      <c r="H17" s="325"/>
      <c r="I17" s="325"/>
      <c r="J17" s="325"/>
      <c r="K17" s="40"/>
      <c r="L17" s="197"/>
      <c r="M17" s="60"/>
      <c r="N17" s="2"/>
    </row>
    <row r="18" spans="1:14" ht="22.5" customHeight="1">
      <c r="A18" s="2"/>
      <c r="B18" s="203"/>
      <c r="C18" s="335"/>
      <c r="D18" s="336"/>
      <c r="E18" s="336"/>
      <c r="F18" s="336"/>
      <c r="G18" s="336"/>
      <c r="H18" s="336"/>
      <c r="I18" s="336"/>
      <c r="J18" s="337"/>
      <c r="K18" s="41">
        <v>0</v>
      </c>
      <c r="L18" s="197"/>
      <c r="M18" s="60"/>
      <c r="N18" s="2"/>
    </row>
    <row r="19" spans="1:14" ht="22.5" customHeight="1">
      <c r="A19" s="2"/>
      <c r="B19" s="203"/>
      <c r="C19" s="334"/>
      <c r="D19" s="305"/>
      <c r="E19" s="305"/>
      <c r="F19" s="305"/>
      <c r="G19" s="305"/>
      <c r="H19" s="305"/>
      <c r="I19" s="305"/>
      <c r="J19" s="306"/>
      <c r="K19" s="41">
        <v>0</v>
      </c>
      <c r="L19" s="197"/>
      <c r="M19" s="60"/>
      <c r="N19" s="2"/>
    </row>
    <row r="20" spans="1:14" ht="22.5" customHeight="1">
      <c r="A20" s="2"/>
      <c r="B20" s="203"/>
      <c r="C20" s="334"/>
      <c r="D20" s="305"/>
      <c r="E20" s="305"/>
      <c r="F20" s="305"/>
      <c r="G20" s="305"/>
      <c r="H20" s="305"/>
      <c r="I20" s="305"/>
      <c r="J20" s="306"/>
      <c r="K20" s="41">
        <v>0</v>
      </c>
      <c r="L20" s="197"/>
      <c r="M20" s="60"/>
      <c r="N20" s="2"/>
    </row>
    <row r="21" spans="1:14" ht="22.5" customHeight="1">
      <c r="A21" s="2"/>
      <c r="B21" s="203"/>
      <c r="C21" s="334"/>
      <c r="D21" s="305"/>
      <c r="E21" s="305"/>
      <c r="F21" s="305"/>
      <c r="G21" s="305"/>
      <c r="H21" s="305"/>
      <c r="I21" s="305"/>
      <c r="J21" s="306"/>
      <c r="K21" s="41">
        <v>0</v>
      </c>
      <c r="L21" s="197"/>
      <c r="M21" s="60"/>
      <c r="N21" s="2"/>
    </row>
    <row r="22" spans="1:14" ht="22.5" customHeight="1">
      <c r="A22" s="2"/>
      <c r="B22" s="203"/>
      <c r="C22" s="334"/>
      <c r="D22" s="305"/>
      <c r="E22" s="305"/>
      <c r="F22" s="305"/>
      <c r="G22" s="305"/>
      <c r="H22" s="305"/>
      <c r="I22" s="305"/>
      <c r="J22" s="306"/>
      <c r="K22" s="41">
        <v>0</v>
      </c>
      <c r="L22" s="197"/>
      <c r="M22" s="60"/>
      <c r="N22" s="2"/>
    </row>
    <row r="23" spans="1:14" ht="22.5" customHeight="1">
      <c r="A23" s="2"/>
      <c r="B23" s="203"/>
      <c r="C23" s="334"/>
      <c r="D23" s="305"/>
      <c r="E23" s="305"/>
      <c r="F23" s="305"/>
      <c r="G23" s="305"/>
      <c r="H23" s="305"/>
      <c r="I23" s="305"/>
      <c r="J23" s="306"/>
      <c r="K23" s="41">
        <v>0</v>
      </c>
      <c r="L23" s="197"/>
      <c r="M23" s="60"/>
      <c r="N23" s="2"/>
    </row>
    <row r="24" spans="1:14" ht="22.5" customHeight="1">
      <c r="A24" s="2"/>
      <c r="B24" s="203"/>
      <c r="C24" s="334"/>
      <c r="D24" s="305"/>
      <c r="E24" s="305"/>
      <c r="F24" s="305"/>
      <c r="G24" s="305"/>
      <c r="H24" s="305"/>
      <c r="I24" s="305"/>
      <c r="J24" s="306"/>
      <c r="K24" s="41">
        <v>0</v>
      </c>
      <c r="L24" s="197"/>
      <c r="M24" s="60"/>
      <c r="N24" s="2"/>
    </row>
    <row r="25" spans="1:14" ht="22.5" customHeight="1">
      <c r="A25" s="2"/>
      <c r="B25" s="203"/>
      <c r="C25" s="338"/>
      <c r="D25" s="339"/>
      <c r="E25" s="339"/>
      <c r="F25" s="339"/>
      <c r="G25" s="339"/>
      <c r="H25" s="339"/>
      <c r="I25" s="339"/>
      <c r="J25" s="340"/>
      <c r="K25" s="42">
        <v>0</v>
      </c>
      <c r="L25" s="197"/>
      <c r="M25" s="60"/>
      <c r="N25" s="2"/>
    </row>
    <row r="26" spans="1:14" ht="22.5" customHeight="1" thickBot="1">
      <c r="A26" s="2"/>
      <c r="B26" s="203"/>
      <c r="C26" s="43"/>
      <c r="D26" s="29"/>
      <c r="E26" s="343" t="s">
        <v>58</v>
      </c>
      <c r="F26" s="343"/>
      <c r="G26" s="343"/>
      <c r="H26" s="343"/>
      <c r="I26" s="343"/>
      <c r="J26" s="343"/>
      <c r="K26" s="38">
        <f>SUM(K18:K25)+SUMIF(C55:C75,M56,K55:K75)</f>
        <v>0</v>
      </c>
      <c r="L26" s="197"/>
      <c r="M26" s="60"/>
      <c r="N26" s="2"/>
    </row>
    <row r="27" spans="1:14" ht="22.5" customHeight="1">
      <c r="A27" s="2"/>
      <c r="B27" s="203"/>
      <c r="C27" s="317" t="s">
        <v>14</v>
      </c>
      <c r="D27" s="318"/>
      <c r="E27" s="318"/>
      <c r="F27" s="318"/>
      <c r="G27" s="318"/>
      <c r="H27" s="318"/>
      <c r="I27" s="318"/>
      <c r="J27" s="318"/>
      <c r="K27" s="44"/>
      <c r="L27" s="197"/>
      <c r="M27" s="60"/>
      <c r="N27" s="2"/>
    </row>
    <row r="28" spans="1:16" ht="22.5" customHeight="1">
      <c r="A28" s="2"/>
      <c r="B28" s="203"/>
      <c r="C28" s="300"/>
      <c r="D28" s="301"/>
      <c r="E28" s="301"/>
      <c r="F28" s="301"/>
      <c r="G28" s="302"/>
      <c r="H28" s="293">
        <f aca="true" t="shared" si="0" ref="H28:H33">IF(K28&gt;0,"Is this confirmed in writing?","")</f>
      </c>
      <c r="I28" s="294"/>
      <c r="J28" s="76" t="s">
        <v>2</v>
      </c>
      <c r="K28" s="41">
        <v>0</v>
      </c>
      <c r="L28" s="197"/>
      <c r="M28" s="66" t="s">
        <v>2</v>
      </c>
      <c r="N28" s="2"/>
      <c r="P28" s="4">
        <f>IF(K28&gt;0,"Is this confirmed in writing?","")</f>
      </c>
    </row>
    <row r="29" spans="1:14" ht="22.5" customHeight="1">
      <c r="A29" s="2"/>
      <c r="B29" s="203"/>
      <c r="C29" s="300"/>
      <c r="D29" s="301"/>
      <c r="E29" s="301"/>
      <c r="F29" s="301"/>
      <c r="G29" s="302"/>
      <c r="H29" s="293">
        <f t="shared" si="0"/>
      </c>
      <c r="I29" s="294"/>
      <c r="J29" s="76" t="s">
        <v>2</v>
      </c>
      <c r="K29" s="41">
        <v>0</v>
      </c>
      <c r="L29" s="197"/>
      <c r="M29" s="66" t="s">
        <v>49</v>
      </c>
      <c r="N29" s="2"/>
    </row>
    <row r="30" spans="1:14" ht="22.5" customHeight="1">
      <c r="A30" s="2"/>
      <c r="B30" s="203"/>
      <c r="C30" s="300"/>
      <c r="D30" s="301"/>
      <c r="E30" s="301"/>
      <c r="F30" s="301"/>
      <c r="G30" s="302"/>
      <c r="H30" s="293">
        <f t="shared" si="0"/>
      </c>
      <c r="I30" s="294"/>
      <c r="J30" s="76" t="s">
        <v>2</v>
      </c>
      <c r="K30" s="41">
        <v>0</v>
      </c>
      <c r="L30" s="197"/>
      <c r="M30" s="66" t="s">
        <v>50</v>
      </c>
      <c r="N30" s="2"/>
    </row>
    <row r="31" spans="1:14" ht="22.5" customHeight="1">
      <c r="A31" s="2"/>
      <c r="B31" s="203"/>
      <c r="C31" s="300"/>
      <c r="D31" s="301"/>
      <c r="E31" s="301"/>
      <c r="F31" s="301"/>
      <c r="G31" s="302"/>
      <c r="H31" s="293">
        <f t="shared" si="0"/>
      </c>
      <c r="I31" s="294"/>
      <c r="J31" s="76" t="s">
        <v>2</v>
      </c>
      <c r="K31" s="41">
        <v>0</v>
      </c>
      <c r="L31" s="197"/>
      <c r="M31" s="60"/>
      <c r="N31" s="2"/>
    </row>
    <row r="32" spans="1:14" ht="22.5" customHeight="1">
      <c r="A32" s="2"/>
      <c r="B32" s="203"/>
      <c r="C32" s="300"/>
      <c r="D32" s="301"/>
      <c r="E32" s="301"/>
      <c r="F32" s="301"/>
      <c r="G32" s="302"/>
      <c r="H32" s="293">
        <f t="shared" si="0"/>
      </c>
      <c r="I32" s="294"/>
      <c r="J32" s="76" t="s">
        <v>2</v>
      </c>
      <c r="K32" s="41">
        <v>0</v>
      </c>
      <c r="L32" s="197"/>
      <c r="M32" s="60"/>
      <c r="N32" s="2"/>
    </row>
    <row r="33" spans="1:14" ht="22.5" customHeight="1">
      <c r="A33" s="2"/>
      <c r="B33" s="203"/>
      <c r="C33" s="300"/>
      <c r="D33" s="301"/>
      <c r="E33" s="301"/>
      <c r="F33" s="301"/>
      <c r="G33" s="302"/>
      <c r="H33" s="293">
        <f t="shared" si="0"/>
      </c>
      <c r="I33" s="294"/>
      <c r="J33" s="76" t="s">
        <v>2</v>
      </c>
      <c r="K33" s="42">
        <v>0</v>
      </c>
      <c r="L33" s="197"/>
      <c r="M33" s="60"/>
      <c r="N33" s="2"/>
    </row>
    <row r="34" spans="1:14" ht="22.5" customHeight="1" thickBot="1">
      <c r="A34" s="2"/>
      <c r="B34" s="203"/>
      <c r="C34" s="45"/>
      <c r="D34" s="28"/>
      <c r="E34" s="344" t="s">
        <v>59</v>
      </c>
      <c r="F34" s="344"/>
      <c r="G34" s="344"/>
      <c r="H34" s="344"/>
      <c r="I34" s="344"/>
      <c r="J34" s="344"/>
      <c r="K34" s="38">
        <f>SUM(K28:K33)+SUMIF(C55:C75,M57,K55:K75)</f>
        <v>0</v>
      </c>
      <c r="L34" s="197"/>
      <c r="M34" s="60"/>
      <c r="N34" s="2"/>
    </row>
    <row r="35" spans="1:14" ht="22.5" customHeight="1">
      <c r="A35" s="2"/>
      <c r="B35" s="203"/>
      <c r="C35" s="332" t="s">
        <v>15</v>
      </c>
      <c r="D35" s="333"/>
      <c r="E35" s="333"/>
      <c r="F35" s="333"/>
      <c r="G35" s="333"/>
      <c r="H35" s="333"/>
      <c r="I35" s="333"/>
      <c r="J35" s="333"/>
      <c r="K35" s="46"/>
      <c r="L35" s="197"/>
      <c r="M35" s="60"/>
      <c r="N35" s="2"/>
    </row>
    <row r="36" spans="1:14" ht="22.5" customHeight="1">
      <c r="A36" s="2"/>
      <c r="B36" s="203"/>
      <c r="C36" s="300"/>
      <c r="D36" s="301"/>
      <c r="E36" s="301"/>
      <c r="F36" s="301"/>
      <c r="G36" s="302"/>
      <c r="H36" s="293">
        <f aca="true" t="shared" si="1" ref="H36:H41">IF(K36&gt;0,"Is this confirmed in writing?","")</f>
      </c>
      <c r="I36" s="294"/>
      <c r="J36" s="76" t="s">
        <v>2</v>
      </c>
      <c r="K36" s="41">
        <v>0</v>
      </c>
      <c r="L36" s="197"/>
      <c r="M36" s="60"/>
      <c r="N36" s="2"/>
    </row>
    <row r="37" spans="1:14" ht="22.5" customHeight="1">
      <c r="A37" s="2"/>
      <c r="B37" s="203"/>
      <c r="C37" s="300"/>
      <c r="D37" s="301"/>
      <c r="E37" s="301"/>
      <c r="F37" s="301"/>
      <c r="G37" s="302"/>
      <c r="H37" s="293">
        <f t="shared" si="1"/>
      </c>
      <c r="I37" s="294"/>
      <c r="J37" s="76" t="s">
        <v>2</v>
      </c>
      <c r="K37" s="41"/>
      <c r="L37" s="197"/>
      <c r="M37" s="60"/>
      <c r="N37" s="2"/>
    </row>
    <row r="38" spans="1:14" ht="22.5" customHeight="1">
      <c r="A38" s="2"/>
      <c r="B38" s="203"/>
      <c r="C38" s="300"/>
      <c r="D38" s="301"/>
      <c r="E38" s="301"/>
      <c r="F38" s="301"/>
      <c r="G38" s="302"/>
      <c r="H38" s="293">
        <f t="shared" si="1"/>
      </c>
      <c r="I38" s="294"/>
      <c r="J38" s="76" t="s">
        <v>2</v>
      </c>
      <c r="K38" s="41">
        <v>0</v>
      </c>
      <c r="L38" s="197"/>
      <c r="M38" s="60"/>
      <c r="N38" s="2"/>
    </row>
    <row r="39" spans="1:14" ht="22.5" customHeight="1">
      <c r="A39" s="2"/>
      <c r="B39" s="203"/>
      <c r="C39" s="300"/>
      <c r="D39" s="301"/>
      <c r="E39" s="301"/>
      <c r="F39" s="301"/>
      <c r="G39" s="302"/>
      <c r="H39" s="293">
        <f t="shared" si="1"/>
      </c>
      <c r="I39" s="294"/>
      <c r="J39" s="76" t="s">
        <v>2</v>
      </c>
      <c r="K39" s="41">
        <v>0</v>
      </c>
      <c r="L39" s="197"/>
      <c r="M39" s="60"/>
      <c r="N39" s="2"/>
    </row>
    <row r="40" spans="1:14" ht="22.5" customHeight="1">
      <c r="A40" s="2"/>
      <c r="B40" s="203"/>
      <c r="C40" s="300"/>
      <c r="D40" s="301"/>
      <c r="E40" s="301"/>
      <c r="F40" s="301"/>
      <c r="G40" s="302"/>
      <c r="H40" s="293">
        <f t="shared" si="1"/>
      </c>
      <c r="I40" s="294"/>
      <c r="J40" s="76" t="s">
        <v>2</v>
      </c>
      <c r="K40" s="41">
        <v>0</v>
      </c>
      <c r="L40" s="197"/>
      <c r="M40" s="60"/>
      <c r="N40" s="2"/>
    </row>
    <row r="41" spans="1:14" ht="22.5" customHeight="1">
      <c r="A41" s="2"/>
      <c r="B41" s="203"/>
      <c r="C41" s="300"/>
      <c r="D41" s="301"/>
      <c r="E41" s="301"/>
      <c r="F41" s="301"/>
      <c r="G41" s="302"/>
      <c r="H41" s="293">
        <f t="shared" si="1"/>
      </c>
      <c r="I41" s="294"/>
      <c r="J41" s="76" t="s">
        <v>2</v>
      </c>
      <c r="K41" s="42">
        <v>0</v>
      </c>
      <c r="L41" s="197"/>
      <c r="M41" s="60"/>
      <c r="N41" s="2"/>
    </row>
    <row r="42" spans="1:14" ht="22.5" customHeight="1" thickBot="1">
      <c r="A42" s="2"/>
      <c r="B42" s="203"/>
      <c r="C42" s="45"/>
      <c r="D42" s="28"/>
      <c r="E42" s="344" t="s">
        <v>60</v>
      </c>
      <c r="F42" s="344"/>
      <c r="G42" s="344"/>
      <c r="H42" s="344"/>
      <c r="I42" s="344"/>
      <c r="J42" s="344"/>
      <c r="K42" s="38">
        <f>SUM(K36:K41)+SUMIF(C55:C75,M58,K55:K75)</f>
        <v>0</v>
      </c>
      <c r="L42" s="197"/>
      <c r="M42" s="60"/>
      <c r="N42" s="2"/>
    </row>
    <row r="43" spans="1:14" ht="22.5" customHeight="1">
      <c r="A43" s="2"/>
      <c r="B43" s="203"/>
      <c r="C43" s="317" t="s">
        <v>99</v>
      </c>
      <c r="D43" s="318"/>
      <c r="E43" s="318"/>
      <c r="F43" s="318"/>
      <c r="G43" s="318"/>
      <c r="H43" s="318"/>
      <c r="I43" s="318"/>
      <c r="J43" s="318"/>
      <c r="K43" s="319"/>
      <c r="L43" s="197"/>
      <c r="M43" s="60"/>
      <c r="N43" s="2"/>
    </row>
    <row r="44" spans="1:14" ht="22.5" customHeight="1">
      <c r="A44" s="2"/>
      <c r="B44" s="203"/>
      <c r="C44" s="300"/>
      <c r="D44" s="301"/>
      <c r="E44" s="301"/>
      <c r="F44" s="301"/>
      <c r="G44" s="302"/>
      <c r="H44" s="293">
        <f aca="true" t="shared" si="2" ref="H44:H49">IF(K44&gt;0,"Is this confirmed in writing?","")</f>
      </c>
      <c r="I44" s="294"/>
      <c r="J44" s="76" t="s">
        <v>2</v>
      </c>
      <c r="K44" s="41">
        <v>0</v>
      </c>
      <c r="L44" s="197"/>
      <c r="M44" s="60"/>
      <c r="N44" s="2"/>
    </row>
    <row r="45" spans="1:14" ht="22.5" customHeight="1">
      <c r="A45" s="2"/>
      <c r="B45" s="203"/>
      <c r="C45" s="300"/>
      <c r="D45" s="301"/>
      <c r="E45" s="301"/>
      <c r="F45" s="301"/>
      <c r="G45" s="302"/>
      <c r="H45" s="293">
        <f t="shared" si="2"/>
      </c>
      <c r="I45" s="294"/>
      <c r="J45" s="76" t="s">
        <v>2</v>
      </c>
      <c r="K45" s="41">
        <v>0</v>
      </c>
      <c r="L45" s="197"/>
      <c r="M45" s="60"/>
      <c r="N45" s="2"/>
    </row>
    <row r="46" spans="1:14" ht="22.5" customHeight="1">
      <c r="A46" s="2"/>
      <c r="B46" s="203"/>
      <c r="C46" s="300"/>
      <c r="D46" s="301"/>
      <c r="E46" s="301"/>
      <c r="F46" s="301"/>
      <c r="G46" s="302"/>
      <c r="H46" s="293">
        <f t="shared" si="2"/>
      </c>
      <c r="I46" s="294"/>
      <c r="J46" s="76" t="s">
        <v>2</v>
      </c>
      <c r="K46" s="41">
        <v>0</v>
      </c>
      <c r="L46" s="197"/>
      <c r="M46" s="60"/>
      <c r="N46" s="2"/>
    </row>
    <row r="47" spans="1:14" ht="22.5" customHeight="1">
      <c r="A47" s="2"/>
      <c r="B47" s="203"/>
      <c r="C47" s="300"/>
      <c r="D47" s="301"/>
      <c r="E47" s="301"/>
      <c r="F47" s="301"/>
      <c r="G47" s="302"/>
      <c r="H47" s="293">
        <f t="shared" si="2"/>
      </c>
      <c r="I47" s="294"/>
      <c r="J47" s="76" t="s">
        <v>2</v>
      </c>
      <c r="K47" s="41">
        <v>0</v>
      </c>
      <c r="L47" s="197"/>
      <c r="M47" s="60"/>
      <c r="N47" s="2"/>
    </row>
    <row r="48" spans="1:14" ht="22.5" customHeight="1">
      <c r="A48" s="2"/>
      <c r="B48" s="203"/>
      <c r="C48" s="300"/>
      <c r="D48" s="301"/>
      <c r="E48" s="301"/>
      <c r="F48" s="301"/>
      <c r="G48" s="302"/>
      <c r="H48" s="293">
        <f t="shared" si="2"/>
      </c>
      <c r="I48" s="294"/>
      <c r="J48" s="76" t="s">
        <v>2</v>
      </c>
      <c r="K48" s="41">
        <v>0</v>
      </c>
      <c r="L48" s="197"/>
      <c r="M48" s="60"/>
      <c r="N48" s="2"/>
    </row>
    <row r="49" spans="1:14" ht="22.5" customHeight="1">
      <c r="A49" s="2"/>
      <c r="B49" s="203"/>
      <c r="C49" s="300"/>
      <c r="D49" s="301"/>
      <c r="E49" s="301"/>
      <c r="F49" s="301"/>
      <c r="G49" s="302"/>
      <c r="H49" s="293">
        <f t="shared" si="2"/>
      </c>
      <c r="I49" s="294"/>
      <c r="J49" s="76" t="s">
        <v>2</v>
      </c>
      <c r="K49" s="42">
        <v>0</v>
      </c>
      <c r="L49" s="197"/>
      <c r="M49" s="60"/>
      <c r="N49" s="2"/>
    </row>
    <row r="50" spans="1:14" ht="22.5" customHeight="1" thickBot="1">
      <c r="A50" s="2"/>
      <c r="B50" s="203"/>
      <c r="C50" s="45"/>
      <c r="D50" s="28"/>
      <c r="E50" s="344" t="s">
        <v>61</v>
      </c>
      <c r="F50" s="344"/>
      <c r="G50" s="344"/>
      <c r="H50" s="344"/>
      <c r="I50" s="344"/>
      <c r="J50" s="344"/>
      <c r="K50" s="38">
        <f>SUM(K44:K49)+SUMIF(C55:C75,M59,K55:K75)</f>
        <v>0</v>
      </c>
      <c r="L50" s="197"/>
      <c r="M50" s="60"/>
      <c r="N50" s="2"/>
    </row>
    <row r="51" spans="1:14" s="68" customFormat="1" ht="22.5" customHeight="1" thickBot="1">
      <c r="A51" s="2"/>
      <c r="B51" s="203"/>
      <c r="C51" s="307" t="s">
        <v>85</v>
      </c>
      <c r="D51" s="308"/>
      <c r="E51" s="308"/>
      <c r="F51" s="308"/>
      <c r="G51" s="308"/>
      <c r="H51" s="308"/>
      <c r="I51" s="308"/>
      <c r="J51" s="308"/>
      <c r="K51" s="71">
        <f>SUMIF(C55:C75,M60,K55:K75)</f>
        <v>0</v>
      </c>
      <c r="L51" s="197"/>
      <c r="M51" s="60"/>
      <c r="N51" s="2"/>
    </row>
    <row r="52" spans="1:14" ht="36" customHeight="1" thickBot="1">
      <c r="A52" s="2"/>
      <c r="B52" s="203"/>
      <c r="C52" s="309" t="s">
        <v>62</v>
      </c>
      <c r="D52" s="310"/>
      <c r="E52" s="310"/>
      <c r="F52" s="310"/>
      <c r="G52" s="310"/>
      <c r="H52" s="310"/>
      <c r="I52" s="310"/>
      <c r="J52" s="310"/>
      <c r="K52" s="19">
        <f>SUM(K15,K16,K26,K34,K42,K50,K51)</f>
        <v>0</v>
      </c>
      <c r="L52" s="197"/>
      <c r="M52" s="60"/>
      <c r="N52" s="2"/>
    </row>
    <row r="53" spans="1:14" ht="15" customHeight="1" thickBot="1">
      <c r="A53" s="6"/>
      <c r="B53" s="203"/>
      <c r="C53" s="257"/>
      <c r="D53" s="257"/>
      <c r="E53" s="257"/>
      <c r="F53" s="257"/>
      <c r="G53" s="257"/>
      <c r="H53" s="257"/>
      <c r="I53" s="257"/>
      <c r="J53" s="257"/>
      <c r="K53" s="150"/>
      <c r="L53" s="197"/>
      <c r="M53" s="60"/>
      <c r="N53" s="2"/>
    </row>
    <row r="54" spans="1:14" ht="22.5" customHeight="1">
      <c r="A54" s="6"/>
      <c r="B54" s="203"/>
      <c r="C54" s="47" t="s">
        <v>16</v>
      </c>
      <c r="D54" s="311" t="s">
        <v>86</v>
      </c>
      <c r="E54" s="312"/>
      <c r="F54" s="312"/>
      <c r="G54" s="312"/>
      <c r="H54" s="312"/>
      <c r="I54" s="312"/>
      <c r="J54" s="312"/>
      <c r="K54" s="151"/>
      <c r="L54" s="197"/>
      <c r="M54" s="60"/>
      <c r="N54" s="2"/>
    </row>
    <row r="55" spans="1:14" ht="22.5" customHeight="1">
      <c r="A55" s="6"/>
      <c r="B55" s="203"/>
      <c r="C55" s="48" t="s">
        <v>2</v>
      </c>
      <c r="D55" s="304" t="s">
        <v>30</v>
      </c>
      <c r="E55" s="305"/>
      <c r="F55" s="305"/>
      <c r="G55" s="306"/>
      <c r="H55" s="293">
        <f aca="true" t="shared" si="3" ref="H55:H75">IF(K55&gt;0,"Is this confirmed in writing?","")</f>
      </c>
      <c r="I55" s="294"/>
      <c r="J55" s="76" t="s">
        <v>2</v>
      </c>
      <c r="K55" s="49">
        <v>0</v>
      </c>
      <c r="L55" s="197"/>
      <c r="M55" s="66" t="s">
        <v>2</v>
      </c>
      <c r="N55" s="2"/>
    </row>
    <row r="56" spans="1:14" ht="22.5" customHeight="1">
      <c r="A56" s="6"/>
      <c r="B56" s="203"/>
      <c r="C56" s="48" t="s">
        <v>2</v>
      </c>
      <c r="D56" s="304" t="s">
        <v>30</v>
      </c>
      <c r="E56" s="305"/>
      <c r="F56" s="305"/>
      <c r="G56" s="306"/>
      <c r="H56" s="293">
        <f t="shared" si="3"/>
      </c>
      <c r="I56" s="294"/>
      <c r="J56" s="76" t="s">
        <v>2</v>
      </c>
      <c r="K56" s="49">
        <v>0</v>
      </c>
      <c r="L56" s="197"/>
      <c r="M56" s="66" t="s">
        <v>41</v>
      </c>
      <c r="N56" s="2"/>
    </row>
    <row r="57" spans="1:14" ht="22.5" customHeight="1">
      <c r="A57" s="6"/>
      <c r="B57" s="203"/>
      <c r="C57" s="48" t="s">
        <v>2</v>
      </c>
      <c r="D57" s="304" t="s">
        <v>30</v>
      </c>
      <c r="E57" s="305"/>
      <c r="F57" s="305"/>
      <c r="G57" s="306"/>
      <c r="H57" s="293">
        <f t="shared" si="3"/>
      </c>
      <c r="I57" s="294"/>
      <c r="J57" s="76" t="s">
        <v>2</v>
      </c>
      <c r="K57" s="49">
        <v>0</v>
      </c>
      <c r="L57" s="197"/>
      <c r="M57" s="66" t="s">
        <v>1</v>
      </c>
      <c r="N57" s="2"/>
    </row>
    <row r="58" spans="1:14" ht="22.5" customHeight="1">
      <c r="A58" s="6"/>
      <c r="B58" s="203"/>
      <c r="C58" s="48" t="s">
        <v>2</v>
      </c>
      <c r="D58" s="304"/>
      <c r="E58" s="305"/>
      <c r="F58" s="305"/>
      <c r="G58" s="306"/>
      <c r="H58" s="293">
        <f t="shared" si="3"/>
      </c>
      <c r="I58" s="294"/>
      <c r="J58" s="76" t="s">
        <v>2</v>
      </c>
      <c r="K58" s="49">
        <v>0</v>
      </c>
      <c r="L58" s="197"/>
      <c r="M58" s="66" t="s">
        <v>11</v>
      </c>
      <c r="N58" s="2"/>
    </row>
    <row r="59" spans="1:14" ht="22.5" customHeight="1">
      <c r="A59" s="6"/>
      <c r="B59" s="203"/>
      <c r="C59" s="48" t="s">
        <v>2</v>
      </c>
      <c r="D59" s="304"/>
      <c r="E59" s="305"/>
      <c r="F59" s="305"/>
      <c r="G59" s="306"/>
      <c r="H59" s="293">
        <f t="shared" si="3"/>
      </c>
      <c r="I59" s="294"/>
      <c r="J59" s="76" t="s">
        <v>2</v>
      </c>
      <c r="K59" s="49">
        <v>0</v>
      </c>
      <c r="L59" s="197"/>
      <c r="M59" s="66" t="s">
        <v>12</v>
      </c>
      <c r="N59" s="2"/>
    </row>
    <row r="60" spans="1:14" ht="22.5" customHeight="1">
      <c r="A60" s="6"/>
      <c r="B60" s="203"/>
      <c r="C60" s="48" t="s">
        <v>2</v>
      </c>
      <c r="D60" s="304"/>
      <c r="E60" s="305"/>
      <c r="F60" s="305"/>
      <c r="G60" s="306"/>
      <c r="H60" s="293">
        <f t="shared" si="3"/>
      </c>
      <c r="I60" s="294"/>
      <c r="J60" s="76" t="s">
        <v>2</v>
      </c>
      <c r="K60" s="49">
        <v>0</v>
      </c>
      <c r="L60" s="197"/>
      <c r="M60" s="66" t="s">
        <v>82</v>
      </c>
      <c r="N60" s="2"/>
    </row>
    <row r="61" spans="1:14" ht="22.5" customHeight="1">
      <c r="A61" s="6"/>
      <c r="B61" s="203"/>
      <c r="C61" s="48" t="s">
        <v>2</v>
      </c>
      <c r="D61" s="304"/>
      <c r="E61" s="305"/>
      <c r="F61" s="305"/>
      <c r="G61" s="306"/>
      <c r="H61" s="293">
        <f t="shared" si="3"/>
      </c>
      <c r="I61" s="294"/>
      <c r="J61" s="76" t="s">
        <v>2</v>
      </c>
      <c r="K61" s="49">
        <v>0</v>
      </c>
      <c r="L61" s="197"/>
      <c r="M61" s="60"/>
      <c r="N61" s="2"/>
    </row>
    <row r="62" spans="1:14" ht="22.5" customHeight="1">
      <c r="A62" s="6"/>
      <c r="B62" s="203"/>
      <c r="C62" s="48" t="s">
        <v>2</v>
      </c>
      <c r="D62" s="304"/>
      <c r="E62" s="305"/>
      <c r="F62" s="305"/>
      <c r="G62" s="306"/>
      <c r="H62" s="293">
        <f t="shared" si="3"/>
      </c>
      <c r="I62" s="294"/>
      <c r="J62" s="76" t="s">
        <v>2</v>
      </c>
      <c r="K62" s="49">
        <v>0</v>
      </c>
      <c r="L62" s="197"/>
      <c r="M62" s="60"/>
      <c r="N62" s="2"/>
    </row>
    <row r="63" spans="1:14" ht="22.5" customHeight="1">
      <c r="A63" s="6"/>
      <c r="B63" s="203"/>
      <c r="C63" s="48" t="s">
        <v>2</v>
      </c>
      <c r="D63" s="304"/>
      <c r="E63" s="305"/>
      <c r="F63" s="305"/>
      <c r="G63" s="306"/>
      <c r="H63" s="293">
        <f t="shared" si="3"/>
      </c>
      <c r="I63" s="294"/>
      <c r="J63" s="76" t="s">
        <v>2</v>
      </c>
      <c r="K63" s="49">
        <v>0</v>
      </c>
      <c r="L63" s="197"/>
      <c r="M63" s="60"/>
      <c r="N63" s="2"/>
    </row>
    <row r="64" spans="1:14" ht="22.5" customHeight="1">
      <c r="A64" s="6"/>
      <c r="B64" s="203"/>
      <c r="C64" s="48" t="s">
        <v>2</v>
      </c>
      <c r="D64" s="304"/>
      <c r="E64" s="305"/>
      <c r="F64" s="305"/>
      <c r="G64" s="306"/>
      <c r="H64" s="293">
        <f t="shared" si="3"/>
      </c>
      <c r="I64" s="294"/>
      <c r="J64" s="76" t="s">
        <v>2</v>
      </c>
      <c r="K64" s="49">
        <v>0</v>
      </c>
      <c r="L64" s="197"/>
      <c r="M64" s="60"/>
      <c r="N64" s="2"/>
    </row>
    <row r="65" spans="1:14" ht="22.5" customHeight="1">
      <c r="A65" s="6"/>
      <c r="B65" s="203"/>
      <c r="C65" s="48" t="s">
        <v>2</v>
      </c>
      <c r="D65" s="304"/>
      <c r="E65" s="305"/>
      <c r="F65" s="305"/>
      <c r="G65" s="306"/>
      <c r="H65" s="293">
        <f t="shared" si="3"/>
      </c>
      <c r="I65" s="294"/>
      <c r="J65" s="76" t="s">
        <v>2</v>
      </c>
      <c r="K65" s="49">
        <v>0</v>
      </c>
      <c r="L65" s="197"/>
      <c r="M65" s="60"/>
      <c r="N65" s="2"/>
    </row>
    <row r="66" spans="1:14" ht="22.5" customHeight="1">
      <c r="A66" s="6"/>
      <c r="B66" s="203"/>
      <c r="C66" s="48" t="s">
        <v>2</v>
      </c>
      <c r="D66" s="304"/>
      <c r="E66" s="305"/>
      <c r="F66" s="305"/>
      <c r="G66" s="306"/>
      <c r="H66" s="293">
        <f t="shared" si="3"/>
      </c>
      <c r="I66" s="294"/>
      <c r="J66" s="76" t="s">
        <v>2</v>
      </c>
      <c r="K66" s="49">
        <v>0</v>
      </c>
      <c r="L66" s="197"/>
      <c r="M66" s="60"/>
      <c r="N66" s="2"/>
    </row>
    <row r="67" spans="1:14" ht="22.5" customHeight="1">
      <c r="A67" s="6"/>
      <c r="B67" s="203"/>
      <c r="C67" s="48" t="s">
        <v>2</v>
      </c>
      <c r="D67" s="304"/>
      <c r="E67" s="305"/>
      <c r="F67" s="305"/>
      <c r="G67" s="306"/>
      <c r="H67" s="293">
        <f t="shared" si="3"/>
      </c>
      <c r="I67" s="294"/>
      <c r="J67" s="76" t="s">
        <v>2</v>
      </c>
      <c r="K67" s="49">
        <v>0</v>
      </c>
      <c r="L67" s="197"/>
      <c r="M67" s="60"/>
      <c r="N67" s="2"/>
    </row>
    <row r="68" spans="1:14" ht="22.5" customHeight="1">
      <c r="A68" s="6"/>
      <c r="B68" s="203"/>
      <c r="C68" s="48" t="s">
        <v>2</v>
      </c>
      <c r="D68" s="304"/>
      <c r="E68" s="305"/>
      <c r="F68" s="305"/>
      <c r="G68" s="306"/>
      <c r="H68" s="293">
        <f t="shared" si="3"/>
      </c>
      <c r="I68" s="294"/>
      <c r="J68" s="76" t="s">
        <v>2</v>
      </c>
      <c r="K68" s="49">
        <v>0</v>
      </c>
      <c r="L68" s="197"/>
      <c r="M68" s="60"/>
      <c r="N68" s="2"/>
    </row>
    <row r="69" spans="1:14" ht="22.5" customHeight="1">
      <c r="A69" s="6"/>
      <c r="B69" s="203"/>
      <c r="C69" s="48" t="s">
        <v>2</v>
      </c>
      <c r="D69" s="304"/>
      <c r="E69" s="305"/>
      <c r="F69" s="305"/>
      <c r="G69" s="306"/>
      <c r="H69" s="293">
        <f t="shared" si="3"/>
      </c>
      <c r="I69" s="294"/>
      <c r="J69" s="76" t="s">
        <v>2</v>
      </c>
      <c r="K69" s="49">
        <v>0</v>
      </c>
      <c r="L69" s="197"/>
      <c r="M69" s="60"/>
      <c r="N69" s="2"/>
    </row>
    <row r="70" spans="1:14" ht="22.5" customHeight="1">
      <c r="A70" s="6"/>
      <c r="B70" s="203"/>
      <c r="C70" s="48" t="s">
        <v>2</v>
      </c>
      <c r="D70" s="304"/>
      <c r="E70" s="305"/>
      <c r="F70" s="305"/>
      <c r="G70" s="306"/>
      <c r="H70" s="293">
        <f t="shared" si="3"/>
      </c>
      <c r="I70" s="294"/>
      <c r="J70" s="76" t="s">
        <v>2</v>
      </c>
      <c r="K70" s="49">
        <v>0</v>
      </c>
      <c r="L70" s="197"/>
      <c r="M70" s="60"/>
      <c r="N70" s="2"/>
    </row>
    <row r="71" spans="1:14" ht="22.5" customHeight="1">
      <c r="A71" s="6"/>
      <c r="B71" s="203"/>
      <c r="C71" s="48" t="s">
        <v>2</v>
      </c>
      <c r="D71" s="304"/>
      <c r="E71" s="305"/>
      <c r="F71" s="305"/>
      <c r="G71" s="306"/>
      <c r="H71" s="293">
        <f t="shared" si="3"/>
      </c>
      <c r="I71" s="294"/>
      <c r="J71" s="76" t="s">
        <v>2</v>
      </c>
      <c r="K71" s="49">
        <v>0</v>
      </c>
      <c r="L71" s="197"/>
      <c r="M71" s="60"/>
      <c r="N71" s="2"/>
    </row>
    <row r="72" spans="1:14" ht="22.5" customHeight="1">
      <c r="A72" s="6"/>
      <c r="B72" s="203"/>
      <c r="C72" s="48" t="s">
        <v>2</v>
      </c>
      <c r="D72" s="304"/>
      <c r="E72" s="305"/>
      <c r="F72" s="305"/>
      <c r="G72" s="306"/>
      <c r="H72" s="293">
        <f t="shared" si="3"/>
      </c>
      <c r="I72" s="294"/>
      <c r="J72" s="76" t="s">
        <v>2</v>
      </c>
      <c r="K72" s="49">
        <v>0</v>
      </c>
      <c r="L72" s="197"/>
      <c r="M72" s="60"/>
      <c r="N72" s="2"/>
    </row>
    <row r="73" spans="1:14" ht="22.5" customHeight="1">
      <c r="A73" s="6"/>
      <c r="B73" s="203"/>
      <c r="C73" s="48" t="s">
        <v>2</v>
      </c>
      <c r="D73" s="304"/>
      <c r="E73" s="305"/>
      <c r="F73" s="305"/>
      <c r="G73" s="306"/>
      <c r="H73" s="293">
        <f t="shared" si="3"/>
      </c>
      <c r="I73" s="294"/>
      <c r="J73" s="76" t="s">
        <v>2</v>
      </c>
      <c r="K73" s="49">
        <v>0</v>
      </c>
      <c r="L73" s="197"/>
      <c r="M73" s="60"/>
      <c r="N73" s="2"/>
    </row>
    <row r="74" spans="1:14" ht="22.5" customHeight="1">
      <c r="A74" s="6"/>
      <c r="B74" s="203"/>
      <c r="C74" s="48" t="s">
        <v>2</v>
      </c>
      <c r="D74" s="304"/>
      <c r="E74" s="305"/>
      <c r="F74" s="305"/>
      <c r="G74" s="306"/>
      <c r="H74" s="293">
        <f t="shared" si="3"/>
      </c>
      <c r="I74" s="294"/>
      <c r="J74" s="76" t="s">
        <v>2</v>
      </c>
      <c r="K74" s="49">
        <v>0</v>
      </c>
      <c r="L74" s="197"/>
      <c r="M74" s="60"/>
      <c r="N74" s="2"/>
    </row>
    <row r="75" spans="1:14" ht="22.5" customHeight="1" thickBot="1">
      <c r="A75" s="6"/>
      <c r="B75" s="203"/>
      <c r="C75" s="50" t="s">
        <v>2</v>
      </c>
      <c r="D75" s="326"/>
      <c r="E75" s="327"/>
      <c r="F75" s="327"/>
      <c r="G75" s="328"/>
      <c r="H75" s="341">
        <f t="shared" si="3"/>
      </c>
      <c r="I75" s="342"/>
      <c r="J75" s="77" t="s">
        <v>2</v>
      </c>
      <c r="K75" s="51">
        <v>0</v>
      </c>
      <c r="L75" s="197"/>
      <c r="M75" s="60"/>
      <c r="N75" s="2"/>
    </row>
    <row r="76" spans="1:14" ht="22.5" customHeight="1" hidden="1" thickBot="1">
      <c r="A76" s="6"/>
      <c r="B76" s="203"/>
      <c r="C76" s="313" t="s">
        <v>67</v>
      </c>
      <c r="D76" s="314"/>
      <c r="E76" s="314"/>
      <c r="F76" s="314"/>
      <c r="G76" s="314"/>
      <c r="H76" s="314"/>
      <c r="I76" s="314"/>
      <c r="J76" s="314"/>
      <c r="K76" s="37">
        <f>SUM(K55:K75)</f>
        <v>0</v>
      </c>
      <c r="L76" s="197"/>
      <c r="M76" s="60"/>
      <c r="N76" s="2"/>
    </row>
    <row r="77" spans="1:14" s="72" customFormat="1" ht="12" customHeight="1" thickBot="1">
      <c r="A77" s="6"/>
      <c r="B77" s="203"/>
      <c r="C77" s="192"/>
      <c r="D77" s="192"/>
      <c r="E77" s="192"/>
      <c r="F77" s="192"/>
      <c r="G77" s="192"/>
      <c r="H77" s="192"/>
      <c r="I77" s="192"/>
      <c r="J77" s="192"/>
      <c r="K77" s="192"/>
      <c r="L77" s="197"/>
      <c r="M77" s="60"/>
      <c r="N77" s="2"/>
    </row>
    <row r="78" spans="1:14" s="72" customFormat="1" ht="22.5" customHeight="1" thickBot="1" thickTop="1">
      <c r="A78" s="6"/>
      <c r="B78" s="203"/>
      <c r="C78" s="192"/>
      <c r="D78" s="192"/>
      <c r="E78" s="192"/>
      <c r="F78" s="192"/>
      <c r="G78" s="192"/>
      <c r="H78" s="192"/>
      <c r="I78" s="287"/>
      <c r="J78" s="345" t="s">
        <v>6</v>
      </c>
      <c r="K78" s="346"/>
      <c r="L78" s="197"/>
      <c r="M78" s="60"/>
      <c r="N78" s="2"/>
    </row>
    <row r="79" spans="1:14" s="72" customFormat="1" ht="12" customHeight="1" thickTop="1">
      <c r="A79" s="6"/>
      <c r="B79" s="204"/>
      <c r="C79" s="258"/>
      <c r="D79" s="258"/>
      <c r="E79" s="258"/>
      <c r="F79" s="258"/>
      <c r="G79" s="258"/>
      <c r="H79" s="258"/>
      <c r="I79" s="258"/>
      <c r="J79" s="258"/>
      <c r="K79" s="258"/>
      <c r="L79" s="198"/>
      <c r="M79" s="59"/>
      <c r="N79" s="2"/>
    </row>
    <row r="80" spans="1:14" s="72" customFormat="1" ht="15" customHeight="1">
      <c r="A80" s="2"/>
      <c r="B80" s="2"/>
      <c r="C80" s="2"/>
      <c r="D80" s="2"/>
      <c r="E80" s="2"/>
      <c r="F80" s="2"/>
      <c r="G80" s="2"/>
      <c r="H80" s="2"/>
      <c r="I80" s="2"/>
      <c r="J80" s="2"/>
      <c r="K80" s="2"/>
      <c r="L80" s="2"/>
      <c r="M80" s="60"/>
      <c r="N80" s="2"/>
    </row>
    <row r="81" spans="2:13" s="3" customFormat="1" ht="15.75">
      <c r="B81" s="285" t="str">
        <f>Balance!B57</f>
        <v>Arts Council of Wales: October 2014 v1.3</v>
      </c>
      <c r="C81" s="285"/>
      <c r="D81" s="285"/>
      <c r="E81" s="285" t="str">
        <f>Balance!C5</f>
        <v>Tailored Project Budget Template - Organisations</v>
      </c>
      <c r="F81" s="285"/>
      <c r="G81" s="285"/>
      <c r="H81" s="286" t="str">
        <f>Balance!F14</f>
        <v>Large Grant – Please select from the list – EXCEPTION AUTHORISED</v>
      </c>
      <c r="I81" s="286"/>
      <c r="J81" s="286"/>
      <c r="K81" s="286"/>
      <c r="L81" s="286"/>
      <c r="M81" s="60"/>
    </row>
    <row r="82" spans="5:13" s="3" customFormat="1" ht="15.75">
      <c r="E82" s="96"/>
      <c r="M82" s="60"/>
    </row>
    <row r="83" s="3" customFormat="1" ht="15.75">
      <c r="M83" s="60"/>
    </row>
  </sheetData>
  <sheetProtection password="DF65" sheet="1" selectLockedCells="1"/>
  <mergeCells count="125">
    <mergeCell ref="J5:K5"/>
    <mergeCell ref="H73:I73"/>
    <mergeCell ref="H62:I62"/>
    <mergeCell ref="H63:I63"/>
    <mergeCell ref="H64:I64"/>
    <mergeCell ref="D66:G66"/>
    <mergeCell ref="D67:G67"/>
    <mergeCell ref="H71:I71"/>
    <mergeCell ref="H69:I69"/>
    <mergeCell ref="H70:I70"/>
    <mergeCell ref="D70:G70"/>
    <mergeCell ref="H39:I39"/>
    <mergeCell ref="H49:I49"/>
    <mergeCell ref="D71:G71"/>
    <mergeCell ref="D55:G55"/>
    <mergeCell ref="H44:I44"/>
    <mergeCell ref="H45:I45"/>
    <mergeCell ref="H46:I46"/>
    <mergeCell ref="H68:I68"/>
    <mergeCell ref="D68:G68"/>
    <mergeCell ref="B81:D81"/>
    <mergeCell ref="H74:I74"/>
    <mergeCell ref="H75:I75"/>
    <mergeCell ref="E26:J26"/>
    <mergeCell ref="E34:J34"/>
    <mergeCell ref="E42:J42"/>
    <mergeCell ref="E50:J50"/>
    <mergeCell ref="J78:K78"/>
    <mergeCell ref="H59:I59"/>
    <mergeCell ref="H72:I72"/>
    <mergeCell ref="C37:G37"/>
    <mergeCell ref="C47:G47"/>
    <mergeCell ref="H48:I48"/>
    <mergeCell ref="H47:I47"/>
    <mergeCell ref="C21:J21"/>
    <mergeCell ref="C24:J24"/>
    <mergeCell ref="H37:I37"/>
    <mergeCell ref="H38:I38"/>
    <mergeCell ref="H40:I40"/>
    <mergeCell ref="H28:I28"/>
    <mergeCell ref="C36:G36"/>
    <mergeCell ref="C18:J18"/>
    <mergeCell ref="C19:J19"/>
    <mergeCell ref="C20:J20"/>
    <mergeCell ref="H29:I29"/>
    <mergeCell ref="C23:J23"/>
    <mergeCell ref="C25:J25"/>
    <mergeCell ref="H36:I36"/>
    <mergeCell ref="D72:G72"/>
    <mergeCell ref="H58:I58"/>
    <mergeCell ref="D60:G60"/>
    <mergeCell ref="H65:I65"/>
    <mergeCell ref="H66:I66"/>
    <mergeCell ref="H67:I67"/>
    <mergeCell ref="D64:G64"/>
    <mergeCell ref="D69:G69"/>
    <mergeCell ref="D63:G63"/>
    <mergeCell ref="D61:G61"/>
    <mergeCell ref="D65:G65"/>
    <mergeCell ref="C48:G48"/>
    <mergeCell ref="C6:K6"/>
    <mergeCell ref="H56:I56"/>
    <mergeCell ref="C27:J27"/>
    <mergeCell ref="C35:J35"/>
    <mergeCell ref="C22:J22"/>
    <mergeCell ref="C38:G38"/>
    <mergeCell ref="C39:G39"/>
    <mergeCell ref="C46:G46"/>
    <mergeCell ref="B4:B79"/>
    <mergeCell ref="C29:G29"/>
    <mergeCell ref="D73:G73"/>
    <mergeCell ref="D74:G74"/>
    <mergeCell ref="D75:G75"/>
    <mergeCell ref="C15:J15"/>
    <mergeCell ref="D62:G62"/>
    <mergeCell ref="H33:I33"/>
    <mergeCell ref="J12:K12"/>
    <mergeCell ref="C32:G32"/>
    <mergeCell ref="C10:D10"/>
    <mergeCell ref="C12:H12"/>
    <mergeCell ref="C14:K14"/>
    <mergeCell ref="H31:I31"/>
    <mergeCell ref="H32:I32"/>
    <mergeCell ref="C17:J17"/>
    <mergeCell ref="C31:G31"/>
    <mergeCell ref="C28:G28"/>
    <mergeCell ref="C76:J76"/>
    <mergeCell ref="C16:J16"/>
    <mergeCell ref="C33:G33"/>
    <mergeCell ref="H30:I30"/>
    <mergeCell ref="D59:G59"/>
    <mergeCell ref="C43:K43"/>
    <mergeCell ref="C40:G40"/>
    <mergeCell ref="H55:I55"/>
    <mergeCell ref="C30:G30"/>
    <mergeCell ref="C45:G45"/>
    <mergeCell ref="H61:I61"/>
    <mergeCell ref="D56:G56"/>
    <mergeCell ref="D57:G57"/>
    <mergeCell ref="D58:G58"/>
    <mergeCell ref="H57:I57"/>
    <mergeCell ref="C51:J51"/>
    <mergeCell ref="C52:J52"/>
    <mergeCell ref="C53:J53"/>
    <mergeCell ref="D54:J54"/>
    <mergeCell ref="H41:I41"/>
    <mergeCell ref="C9:K9"/>
    <mergeCell ref="C11:K11"/>
    <mergeCell ref="C13:K13"/>
    <mergeCell ref="H60:I60"/>
    <mergeCell ref="C5:H5"/>
    <mergeCell ref="C41:G41"/>
    <mergeCell ref="C44:G44"/>
    <mergeCell ref="C49:G49"/>
    <mergeCell ref="J10:K10"/>
    <mergeCell ref="E81:G81"/>
    <mergeCell ref="H81:L81"/>
    <mergeCell ref="L4:L79"/>
    <mergeCell ref="C77:K77"/>
    <mergeCell ref="C78:I78"/>
    <mergeCell ref="C79:K79"/>
    <mergeCell ref="H7:K7"/>
    <mergeCell ref="D7:E7"/>
    <mergeCell ref="H8:K8"/>
    <mergeCell ref="C4:K4"/>
  </mergeCells>
  <conditionalFormatting sqref="J12:K12">
    <cfRule type="cellIs" priority="12" dxfId="57" operator="equal" stopIfTrue="1">
      <formula>"Additional income heading not selected"</formula>
    </cfRule>
    <cfRule type="cellIs" priority="13" dxfId="56" operator="equal" stopIfTrue="1">
      <formula>"All relevant headings selected"</formula>
    </cfRule>
  </conditionalFormatting>
  <conditionalFormatting sqref="J10:K10">
    <cfRule type="cellIs" priority="8" dxfId="57" operator="equal">
      <formula>"Above the limit"</formula>
    </cfRule>
    <cfRule type="cellIs" priority="9" dxfId="56" operator="equal">
      <formula>"Within the limit"</formula>
    </cfRule>
  </conditionalFormatting>
  <conditionalFormatting sqref="P28">
    <cfRule type="cellIs" priority="7" dxfId="61" operator="equal" stopIfTrue="1">
      <formula>"Is this confirmed in writing?"</formula>
    </cfRule>
  </conditionalFormatting>
  <conditionalFormatting sqref="H28:I28">
    <cfRule type="cellIs" priority="6" dxfId="61" operator="equal" stopIfTrue="1">
      <formula>"Is this confirmed in writing?"</formula>
    </cfRule>
  </conditionalFormatting>
  <conditionalFormatting sqref="H29:I29">
    <cfRule type="cellIs" priority="5" dxfId="61" operator="equal" stopIfTrue="1">
      <formula>"Is this confirmed in writing?"</formula>
    </cfRule>
  </conditionalFormatting>
  <conditionalFormatting sqref="H30:I33">
    <cfRule type="cellIs" priority="4" dxfId="61" operator="equal" stopIfTrue="1">
      <formula>"Is this confirmed in writing?"</formula>
    </cfRule>
  </conditionalFormatting>
  <conditionalFormatting sqref="H36:I41">
    <cfRule type="cellIs" priority="3" dxfId="61" operator="equal" stopIfTrue="1">
      <formula>"Is this confirmed in writing?"</formula>
    </cfRule>
  </conditionalFormatting>
  <conditionalFormatting sqref="H44:I49">
    <cfRule type="cellIs" priority="2" dxfId="61" operator="equal" stopIfTrue="1">
      <formula>"Is this confirmed in writing?"</formula>
    </cfRule>
  </conditionalFormatting>
  <conditionalFormatting sqref="H55:I75">
    <cfRule type="cellIs" priority="1" dxfId="61"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location="Balance!A12" display="Budget Help Notes"/>
    <hyperlink ref="J5:K5" location="Balance!A1" display="Click here for Budget Help Notes link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82">
      <selection activeCell="C78" sqref="C78"/>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8.7109375" style="9" customWidth="1"/>
    <col min="8" max="8" width="23.00390625" style="9" customWidth="1"/>
    <col min="9" max="9" width="2.7109375" style="9" customWidth="1"/>
    <col min="10" max="10" width="32.7109375" style="9" customWidth="1"/>
    <col min="11" max="11" width="12.28125" style="89" customWidth="1"/>
    <col min="12" max="12" width="21.28125" style="9" customWidth="1"/>
    <col min="13" max="13" width="2.7109375" style="9" customWidth="1"/>
    <col min="14" max="14" width="30.421875" style="63"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62"/>
      <c r="O1" s="10"/>
    </row>
    <row r="2" spans="1:15" s="21" customFormat="1" ht="27" customHeight="1" thickBot="1" thickTop="1">
      <c r="A2" s="17"/>
      <c r="B2" s="17"/>
      <c r="C2" s="78" t="s">
        <v>5</v>
      </c>
      <c r="D2" s="26"/>
      <c r="E2" s="10"/>
      <c r="F2" s="10"/>
      <c r="G2" s="79" t="s">
        <v>3</v>
      </c>
      <c r="H2" s="20"/>
      <c r="I2" s="20"/>
      <c r="J2" s="79" t="s">
        <v>7</v>
      </c>
      <c r="K2" s="99"/>
      <c r="L2" s="10"/>
      <c r="M2" s="17"/>
      <c r="N2" s="56" t="s">
        <v>22</v>
      </c>
      <c r="O2" s="20"/>
    </row>
    <row r="3" spans="1:15" ht="12" customHeight="1" thickTop="1">
      <c r="A3" s="5"/>
      <c r="B3" s="5"/>
      <c r="C3" s="5"/>
      <c r="D3" s="5"/>
      <c r="E3" s="5"/>
      <c r="F3" s="5"/>
      <c r="G3" s="5"/>
      <c r="H3" s="5"/>
      <c r="I3" s="5"/>
      <c r="J3" s="5"/>
      <c r="K3" s="5"/>
      <c r="L3" s="5"/>
      <c r="M3" s="5"/>
      <c r="N3" s="58"/>
      <c r="O3" s="8"/>
    </row>
    <row r="4" spans="1:15" ht="12" customHeight="1" thickBot="1">
      <c r="A4" s="2"/>
      <c r="B4" s="202"/>
      <c r="C4" s="254"/>
      <c r="D4" s="254"/>
      <c r="E4" s="254"/>
      <c r="F4" s="254"/>
      <c r="G4" s="254"/>
      <c r="H4" s="254"/>
      <c r="I4" s="254"/>
      <c r="J4" s="254"/>
      <c r="K4" s="254"/>
      <c r="L4" s="254"/>
      <c r="M4" s="196"/>
      <c r="N4" s="59"/>
      <c r="O4" s="2"/>
    </row>
    <row r="5" spans="1:15" ht="36" customHeight="1" thickBot="1">
      <c r="A5" s="2"/>
      <c r="B5" s="203"/>
      <c r="C5" s="350" t="s">
        <v>29</v>
      </c>
      <c r="D5" s="351"/>
      <c r="E5" s="351"/>
      <c r="F5" s="351"/>
      <c r="G5" s="351"/>
      <c r="H5" s="352"/>
      <c r="I5" s="157"/>
      <c r="J5" s="347" t="s">
        <v>167</v>
      </c>
      <c r="K5" s="347"/>
      <c r="L5" s="347"/>
      <c r="M5" s="197"/>
      <c r="N5" s="60"/>
      <c r="O5" s="2"/>
    </row>
    <row r="6" spans="1:15" ht="12" customHeight="1" thickBot="1">
      <c r="A6" s="2"/>
      <c r="B6" s="203"/>
      <c r="C6" s="331"/>
      <c r="D6" s="331"/>
      <c r="E6" s="331"/>
      <c r="F6" s="331"/>
      <c r="G6" s="331"/>
      <c r="H6" s="331"/>
      <c r="I6" s="331"/>
      <c r="J6" s="331"/>
      <c r="K6" s="331"/>
      <c r="L6" s="331"/>
      <c r="M6" s="197"/>
      <c r="N6" s="60"/>
      <c r="O6" s="2"/>
    </row>
    <row r="7" spans="1:15" ht="19.5" customHeight="1">
      <c r="A7" s="2"/>
      <c r="B7" s="203"/>
      <c r="C7" s="32" t="s">
        <v>32</v>
      </c>
      <c r="D7" s="290">
        <f>Balance!F31</f>
        <v>0</v>
      </c>
      <c r="E7" s="290"/>
      <c r="F7" s="82"/>
      <c r="G7" s="82" t="s">
        <v>56</v>
      </c>
      <c r="H7" s="288">
        <f>Balance!F37</f>
        <v>0</v>
      </c>
      <c r="I7" s="288"/>
      <c r="J7" s="288"/>
      <c r="K7" s="288"/>
      <c r="L7" s="289"/>
      <c r="M7" s="197"/>
      <c r="N7" s="60"/>
      <c r="O7" s="2"/>
    </row>
    <row r="8" spans="1:15" ht="19.5" customHeight="1" thickBot="1">
      <c r="A8" s="2"/>
      <c r="B8" s="203"/>
      <c r="C8" s="32" t="s">
        <v>18</v>
      </c>
      <c r="D8" s="85">
        <f>Balance!F39</f>
        <v>0</v>
      </c>
      <c r="E8" s="81"/>
      <c r="F8" s="82"/>
      <c r="G8" s="82" t="s">
        <v>17</v>
      </c>
      <c r="H8" s="291" t="str">
        <f>Balance!F14</f>
        <v>Large Grant – Please select from the list – EXCEPTION AUTHORISED</v>
      </c>
      <c r="I8" s="291"/>
      <c r="J8" s="291"/>
      <c r="K8" s="291"/>
      <c r="L8" s="292"/>
      <c r="M8" s="197"/>
      <c r="N8" s="60"/>
      <c r="O8" s="2"/>
    </row>
    <row r="9" spans="1:15" ht="12" customHeight="1">
      <c r="A9" s="2"/>
      <c r="B9" s="203"/>
      <c r="C9" s="295"/>
      <c r="D9" s="295"/>
      <c r="E9" s="295"/>
      <c r="F9" s="295"/>
      <c r="G9" s="295"/>
      <c r="H9" s="295"/>
      <c r="I9" s="295"/>
      <c r="J9" s="295"/>
      <c r="K9" s="295"/>
      <c r="L9" s="295"/>
      <c r="M9" s="197"/>
      <c r="N9" s="60"/>
      <c r="O9" s="2"/>
    </row>
    <row r="10" spans="1:15" ht="22.5" customHeight="1">
      <c r="A10" s="2"/>
      <c r="B10" s="203"/>
      <c r="C10" s="222" t="s">
        <v>97</v>
      </c>
      <c r="D10" s="222"/>
      <c r="E10" s="91">
        <v>0.2</v>
      </c>
      <c r="F10" s="158"/>
      <c r="G10" s="35" t="s">
        <v>57</v>
      </c>
      <c r="H10" s="31">
        <f>IF(L75=0,0,SUM(L71/L75))</f>
        <v>0</v>
      </c>
      <c r="I10" s="164"/>
      <c r="J10" s="386" t="str">
        <f>IF(L75=0,"Within the limit",IF((L71/L75)&lt;=E10,"Within the limit","Above the limit"))</f>
        <v>Within the limit</v>
      </c>
      <c r="K10" s="386"/>
      <c r="L10" s="386"/>
      <c r="M10" s="197"/>
      <c r="N10" s="60"/>
      <c r="O10" s="2"/>
    </row>
    <row r="11" spans="1:15" ht="12" customHeight="1">
      <c r="A11" s="2"/>
      <c r="B11" s="203"/>
      <c r="C11" s="220"/>
      <c r="D11" s="220"/>
      <c r="E11" s="220"/>
      <c r="F11" s="220"/>
      <c r="G11" s="220"/>
      <c r="H11" s="220"/>
      <c r="I11" s="220"/>
      <c r="J11" s="220"/>
      <c r="K11" s="220"/>
      <c r="L11" s="220"/>
      <c r="M11" s="197"/>
      <c r="N11" s="60"/>
      <c r="O11" s="2"/>
    </row>
    <row r="12" spans="1:15" ht="22.5" customHeight="1">
      <c r="A12" s="2"/>
      <c r="B12" s="203"/>
      <c r="C12" s="222" t="s">
        <v>143</v>
      </c>
      <c r="D12" s="222"/>
      <c r="E12" s="92">
        <v>2000</v>
      </c>
      <c r="F12" s="159"/>
      <c r="G12" s="35" t="s">
        <v>98</v>
      </c>
      <c r="H12" s="34">
        <f>SUM(L55)</f>
        <v>0</v>
      </c>
      <c r="I12" s="163"/>
      <c r="J12" s="386" t="str">
        <f>IF((L55)&lt;=E12,"Within the limit","Above the limit")</f>
        <v>Within the limit</v>
      </c>
      <c r="K12" s="386"/>
      <c r="L12" s="386"/>
      <c r="M12" s="197"/>
      <c r="N12" s="401" t="s">
        <v>101</v>
      </c>
      <c r="O12" s="2"/>
    </row>
    <row r="13" spans="1:15" ht="12" customHeight="1">
      <c r="A13" s="2"/>
      <c r="B13" s="203"/>
      <c r="C13" s="220"/>
      <c r="D13" s="220"/>
      <c r="E13" s="220"/>
      <c r="F13" s="220"/>
      <c r="G13" s="220"/>
      <c r="H13" s="220"/>
      <c r="I13" s="220"/>
      <c r="J13" s="220"/>
      <c r="K13" s="220"/>
      <c r="L13" s="220"/>
      <c r="M13" s="197"/>
      <c r="N13" s="401"/>
      <c r="O13" s="2"/>
    </row>
    <row r="14" spans="1:15" s="83" customFormat="1" ht="21.75" customHeight="1">
      <c r="A14" s="2"/>
      <c r="B14" s="203"/>
      <c r="C14" s="385" t="s">
        <v>123</v>
      </c>
      <c r="D14" s="385"/>
      <c r="E14" s="115">
        <v>0.05</v>
      </c>
      <c r="F14" s="160"/>
      <c r="G14" s="116" t="s">
        <v>124</v>
      </c>
      <c r="H14" s="117">
        <f>IF(L74=0,0,SUM(L74/L75))</f>
        <v>0</v>
      </c>
      <c r="I14" s="162"/>
      <c r="J14" s="384" t="str">
        <f>IF(L74=0,"Don't forget your Contingency",IF((N74)&lt;=E14,"Below 5%","Above 5%"))</f>
        <v>Don't forget your Contingency</v>
      </c>
      <c r="K14" s="384"/>
      <c r="L14" s="384"/>
      <c r="M14" s="197"/>
      <c r="N14" s="60"/>
      <c r="O14" s="2"/>
    </row>
    <row r="15" spans="1:15" s="83" customFormat="1" ht="12" customHeight="1">
      <c r="A15" s="2"/>
      <c r="B15" s="203"/>
      <c r="C15" s="220"/>
      <c r="D15" s="220"/>
      <c r="E15" s="220"/>
      <c r="F15" s="220"/>
      <c r="G15" s="220"/>
      <c r="H15" s="220"/>
      <c r="I15" s="220"/>
      <c r="J15" s="220"/>
      <c r="K15" s="220"/>
      <c r="L15" s="220"/>
      <c r="M15" s="197"/>
      <c r="N15" s="60"/>
      <c r="O15" s="2"/>
    </row>
    <row r="16" spans="1:15" s="89" customFormat="1" ht="21.75" customHeight="1">
      <c r="A16" s="2"/>
      <c r="B16" s="203"/>
      <c r="C16" s="385" t="s">
        <v>105</v>
      </c>
      <c r="D16" s="385"/>
      <c r="E16" s="385"/>
      <c r="F16" s="385"/>
      <c r="G16" s="385"/>
      <c r="H16" s="385"/>
      <c r="I16" s="162"/>
      <c r="J16" s="94">
        <f>COUNTIF(K22:K98,"Above 5%"&amp;"")</f>
        <v>0</v>
      </c>
      <c r="K16" s="404" t="s">
        <v>107</v>
      </c>
      <c r="L16" s="404"/>
      <c r="M16" s="197"/>
      <c r="N16" s="60"/>
      <c r="O16" s="2"/>
    </row>
    <row r="17" spans="1:15" s="89" customFormat="1" ht="12" customHeight="1">
      <c r="A17" s="2"/>
      <c r="B17" s="203"/>
      <c r="C17" s="220"/>
      <c r="D17" s="220"/>
      <c r="E17" s="220"/>
      <c r="F17" s="220"/>
      <c r="G17" s="220"/>
      <c r="H17" s="220"/>
      <c r="I17" s="220"/>
      <c r="J17" s="220"/>
      <c r="K17" s="220"/>
      <c r="L17" s="220"/>
      <c r="M17" s="197"/>
      <c r="N17" s="60"/>
      <c r="O17" s="2"/>
    </row>
    <row r="18" spans="1:15" ht="22.5" customHeight="1">
      <c r="A18" s="2"/>
      <c r="B18" s="203"/>
      <c r="C18" s="320" t="s">
        <v>125</v>
      </c>
      <c r="D18" s="320"/>
      <c r="E18" s="320"/>
      <c r="F18" s="320"/>
      <c r="G18" s="320"/>
      <c r="H18" s="320"/>
      <c r="I18" s="161"/>
      <c r="J18" s="386" t="str">
        <f>IF(SUMIF(C78:C98,N78,L78:L98)&gt;0,"Additional expenditure heading not selected","All relevant headings selected")</f>
        <v>All relevant headings selected</v>
      </c>
      <c r="K18" s="386"/>
      <c r="L18" s="386"/>
      <c r="M18" s="197"/>
      <c r="N18" s="60"/>
      <c r="O18" s="2"/>
    </row>
    <row r="19" spans="1:15" ht="12" customHeight="1" thickBot="1">
      <c r="A19" s="10"/>
      <c r="B19" s="203"/>
      <c r="C19" s="296"/>
      <c r="D19" s="296"/>
      <c r="E19" s="296"/>
      <c r="F19" s="296"/>
      <c r="G19" s="296"/>
      <c r="H19" s="296"/>
      <c r="I19" s="296"/>
      <c r="J19" s="296"/>
      <c r="K19" s="296"/>
      <c r="L19" s="296"/>
      <c r="M19" s="197"/>
      <c r="N19" s="60"/>
      <c r="O19" s="2"/>
    </row>
    <row r="20" spans="1:15" ht="36" customHeight="1">
      <c r="A20" s="10"/>
      <c r="B20" s="203"/>
      <c r="C20" s="321" t="s">
        <v>80</v>
      </c>
      <c r="D20" s="322"/>
      <c r="E20" s="322"/>
      <c r="F20" s="322"/>
      <c r="G20" s="322"/>
      <c r="H20" s="322"/>
      <c r="I20" s="322"/>
      <c r="J20" s="322"/>
      <c r="K20" s="322"/>
      <c r="L20" s="323"/>
      <c r="M20" s="197"/>
      <c r="N20" s="60"/>
      <c r="O20" s="2"/>
    </row>
    <row r="21" spans="1:15" ht="22.5" customHeight="1">
      <c r="A21" s="10"/>
      <c r="B21" s="203"/>
      <c r="C21" s="379" t="s">
        <v>134</v>
      </c>
      <c r="D21" s="380"/>
      <c r="E21" s="380"/>
      <c r="F21" s="380"/>
      <c r="G21" s="380"/>
      <c r="H21" s="380"/>
      <c r="I21" s="380"/>
      <c r="J21" s="380"/>
      <c r="K21" s="118"/>
      <c r="L21" s="119"/>
      <c r="M21" s="197"/>
      <c r="N21" s="60"/>
      <c r="O21" s="2"/>
    </row>
    <row r="22" spans="1:15" ht="22.5" customHeight="1">
      <c r="A22" s="10"/>
      <c r="B22" s="203"/>
      <c r="C22" s="356"/>
      <c r="D22" s="357"/>
      <c r="E22" s="357"/>
      <c r="F22" s="357"/>
      <c r="G22" s="357"/>
      <c r="H22" s="357"/>
      <c r="I22" s="357"/>
      <c r="J22" s="358"/>
      <c r="K22" s="103">
        <f>IF(L22&gt;0,IF((L22/$L$75)&gt;0.05,"Above 5%",""),"")</f>
      </c>
      <c r="L22" s="41"/>
      <c r="M22" s="197"/>
      <c r="N22" s="60"/>
      <c r="O22" s="2"/>
    </row>
    <row r="23" spans="1:15" ht="22.5" customHeight="1">
      <c r="A23" s="10"/>
      <c r="B23" s="203"/>
      <c r="C23" s="368"/>
      <c r="D23" s="354"/>
      <c r="E23" s="354"/>
      <c r="F23" s="354"/>
      <c r="G23" s="354"/>
      <c r="H23" s="354"/>
      <c r="I23" s="354"/>
      <c r="J23" s="355"/>
      <c r="K23" s="103">
        <f aca="true" t="shared" si="0" ref="K23:K29">IF(L23&gt;0,IF((L23/$L$75)&gt;0.05,"Above 5%",""),"")</f>
      </c>
      <c r="L23" s="41">
        <v>0</v>
      </c>
      <c r="M23" s="197"/>
      <c r="N23" s="60"/>
      <c r="O23" s="2"/>
    </row>
    <row r="24" spans="1:15" ht="22.5" customHeight="1">
      <c r="A24" s="10"/>
      <c r="B24" s="203"/>
      <c r="C24" s="356"/>
      <c r="D24" s="357"/>
      <c r="E24" s="357"/>
      <c r="F24" s="357"/>
      <c r="G24" s="357"/>
      <c r="H24" s="357"/>
      <c r="I24" s="357"/>
      <c r="J24" s="358"/>
      <c r="K24" s="103">
        <f t="shared" si="0"/>
      </c>
      <c r="L24" s="41">
        <v>0</v>
      </c>
      <c r="M24" s="197"/>
      <c r="N24" s="60"/>
      <c r="O24" s="2"/>
    </row>
    <row r="25" spans="1:15" ht="22.5" customHeight="1">
      <c r="A25" s="10"/>
      <c r="B25" s="203"/>
      <c r="C25" s="368"/>
      <c r="D25" s="354"/>
      <c r="E25" s="354"/>
      <c r="F25" s="354"/>
      <c r="G25" s="354"/>
      <c r="H25" s="354"/>
      <c r="I25" s="354"/>
      <c r="J25" s="355"/>
      <c r="K25" s="103">
        <f t="shared" si="0"/>
      </c>
      <c r="L25" s="41">
        <v>0</v>
      </c>
      <c r="M25" s="197"/>
      <c r="N25" s="60"/>
      <c r="O25" s="2"/>
    </row>
    <row r="26" spans="1:15" ht="22.5" customHeight="1">
      <c r="A26" s="10"/>
      <c r="B26" s="203"/>
      <c r="C26" s="368"/>
      <c r="D26" s="354"/>
      <c r="E26" s="354"/>
      <c r="F26" s="354"/>
      <c r="G26" s="354"/>
      <c r="H26" s="354"/>
      <c r="I26" s="354"/>
      <c r="J26" s="355"/>
      <c r="K26" s="103">
        <f t="shared" si="0"/>
      </c>
      <c r="L26" s="41">
        <v>0</v>
      </c>
      <c r="M26" s="197"/>
      <c r="N26" s="60"/>
      <c r="O26" s="2"/>
    </row>
    <row r="27" spans="1:15" ht="22.5" customHeight="1">
      <c r="A27" s="10"/>
      <c r="B27" s="203"/>
      <c r="C27" s="368"/>
      <c r="D27" s="354"/>
      <c r="E27" s="354"/>
      <c r="F27" s="354"/>
      <c r="G27" s="354"/>
      <c r="H27" s="354"/>
      <c r="I27" s="354"/>
      <c r="J27" s="355"/>
      <c r="K27" s="103">
        <f t="shared" si="0"/>
      </c>
      <c r="L27" s="41">
        <v>0</v>
      </c>
      <c r="M27" s="197"/>
      <c r="N27" s="60"/>
      <c r="O27" s="2"/>
    </row>
    <row r="28" spans="1:15" ht="22.5" customHeight="1">
      <c r="A28" s="10"/>
      <c r="B28" s="203"/>
      <c r="C28" s="368"/>
      <c r="D28" s="354"/>
      <c r="E28" s="354"/>
      <c r="F28" s="354"/>
      <c r="G28" s="354"/>
      <c r="H28" s="354"/>
      <c r="I28" s="354"/>
      <c r="J28" s="355"/>
      <c r="K28" s="103">
        <f t="shared" si="0"/>
      </c>
      <c r="L28" s="41">
        <v>0</v>
      </c>
      <c r="M28" s="197"/>
      <c r="N28" s="60"/>
      <c r="O28" s="2"/>
    </row>
    <row r="29" spans="1:15" ht="22.5" customHeight="1">
      <c r="A29" s="10"/>
      <c r="B29" s="203"/>
      <c r="C29" s="362"/>
      <c r="D29" s="363"/>
      <c r="E29" s="363"/>
      <c r="F29" s="363"/>
      <c r="G29" s="363"/>
      <c r="H29" s="363"/>
      <c r="I29" s="363"/>
      <c r="J29" s="364"/>
      <c r="K29" s="103">
        <f t="shared" si="0"/>
      </c>
      <c r="L29" s="41">
        <v>0</v>
      </c>
      <c r="M29" s="197"/>
      <c r="N29" s="60"/>
      <c r="O29" s="2"/>
    </row>
    <row r="30" spans="1:15" ht="22.5" customHeight="1" thickBot="1">
      <c r="A30" s="10"/>
      <c r="B30" s="203"/>
      <c r="C30" s="120"/>
      <c r="D30" s="361" t="s">
        <v>135</v>
      </c>
      <c r="E30" s="361"/>
      <c r="F30" s="361"/>
      <c r="G30" s="361"/>
      <c r="H30" s="361"/>
      <c r="I30" s="361"/>
      <c r="J30" s="361"/>
      <c r="K30" s="121"/>
      <c r="L30" s="38">
        <f>SUM(L22:L29)+SUMIF(C78:C98,N79,L78:L98)</f>
        <v>0</v>
      </c>
      <c r="M30" s="197"/>
      <c r="N30" s="60"/>
      <c r="O30" s="2"/>
    </row>
    <row r="31" spans="1:15" ht="22.5" customHeight="1">
      <c r="A31" s="10"/>
      <c r="B31" s="203"/>
      <c r="C31" s="371" t="s">
        <v>9</v>
      </c>
      <c r="D31" s="372"/>
      <c r="E31" s="372"/>
      <c r="F31" s="372"/>
      <c r="G31" s="372"/>
      <c r="H31" s="372"/>
      <c r="I31" s="372"/>
      <c r="J31" s="372"/>
      <c r="K31" s="122"/>
      <c r="L31" s="123"/>
      <c r="M31" s="197"/>
      <c r="N31" s="60"/>
      <c r="O31" s="2"/>
    </row>
    <row r="32" spans="1:15" ht="22.5" customHeight="1">
      <c r="A32" s="10"/>
      <c r="B32" s="203"/>
      <c r="C32" s="373"/>
      <c r="D32" s="374"/>
      <c r="E32" s="374"/>
      <c r="F32" s="374"/>
      <c r="G32" s="374"/>
      <c r="H32" s="374"/>
      <c r="I32" s="374"/>
      <c r="J32" s="375"/>
      <c r="K32" s="103">
        <f aca="true" t="shared" si="1" ref="K32:K37">IF(L32&gt;0,IF((L32/$L$75)&gt;0.05,"Above 5%",""),"")</f>
      </c>
      <c r="L32" s="41">
        <v>0</v>
      </c>
      <c r="M32" s="197"/>
      <c r="N32" s="60"/>
      <c r="O32" s="2"/>
    </row>
    <row r="33" spans="1:15" ht="22.5" customHeight="1">
      <c r="A33" s="10"/>
      <c r="B33" s="203"/>
      <c r="C33" s="373"/>
      <c r="D33" s="374"/>
      <c r="E33" s="374"/>
      <c r="F33" s="374"/>
      <c r="G33" s="374"/>
      <c r="H33" s="374"/>
      <c r="I33" s="374"/>
      <c r="J33" s="375"/>
      <c r="K33" s="103">
        <f t="shared" si="1"/>
      </c>
      <c r="L33" s="41">
        <v>0</v>
      </c>
      <c r="M33" s="197"/>
      <c r="N33" s="60"/>
      <c r="O33" s="2"/>
    </row>
    <row r="34" spans="1:15" ht="22.5" customHeight="1">
      <c r="A34" s="10"/>
      <c r="B34" s="203"/>
      <c r="C34" s="373"/>
      <c r="D34" s="374"/>
      <c r="E34" s="374"/>
      <c r="F34" s="374"/>
      <c r="G34" s="374"/>
      <c r="H34" s="374"/>
      <c r="I34" s="374"/>
      <c r="J34" s="375"/>
      <c r="K34" s="103">
        <f t="shared" si="1"/>
      </c>
      <c r="L34" s="41">
        <v>0</v>
      </c>
      <c r="M34" s="197"/>
      <c r="N34" s="60"/>
      <c r="O34" s="2"/>
    </row>
    <row r="35" spans="1:15" ht="22.5" customHeight="1">
      <c r="A35" s="10"/>
      <c r="B35" s="203"/>
      <c r="C35" s="373"/>
      <c r="D35" s="374"/>
      <c r="E35" s="374"/>
      <c r="F35" s="374"/>
      <c r="G35" s="374"/>
      <c r="H35" s="374"/>
      <c r="I35" s="374"/>
      <c r="J35" s="375"/>
      <c r="K35" s="103">
        <f t="shared" si="1"/>
      </c>
      <c r="L35" s="41">
        <v>0</v>
      </c>
      <c r="M35" s="197"/>
      <c r="N35" s="60"/>
      <c r="O35" s="2"/>
    </row>
    <row r="36" spans="1:15" ht="22.5" customHeight="1">
      <c r="A36" s="10"/>
      <c r="B36" s="203"/>
      <c r="C36" s="381"/>
      <c r="D36" s="382"/>
      <c r="E36" s="382"/>
      <c r="F36" s="382"/>
      <c r="G36" s="382"/>
      <c r="H36" s="382"/>
      <c r="I36" s="382"/>
      <c r="J36" s="383"/>
      <c r="K36" s="103">
        <f t="shared" si="1"/>
      </c>
      <c r="L36" s="41">
        <v>0</v>
      </c>
      <c r="M36" s="197"/>
      <c r="N36" s="60"/>
      <c r="O36" s="2"/>
    </row>
    <row r="37" spans="1:15" ht="22.5" customHeight="1">
      <c r="A37" s="10"/>
      <c r="B37" s="203"/>
      <c r="C37" s="405"/>
      <c r="D37" s="406"/>
      <c r="E37" s="406"/>
      <c r="F37" s="406"/>
      <c r="G37" s="406"/>
      <c r="H37" s="406"/>
      <c r="I37" s="406"/>
      <c r="J37" s="407"/>
      <c r="K37" s="103">
        <f t="shared" si="1"/>
      </c>
      <c r="L37" s="41">
        <v>0</v>
      </c>
      <c r="M37" s="197"/>
      <c r="N37" s="60"/>
      <c r="O37" s="2"/>
    </row>
    <row r="38" spans="1:15" ht="22.5" customHeight="1" thickBot="1">
      <c r="A38" s="10"/>
      <c r="B38" s="203"/>
      <c r="C38" s="120"/>
      <c r="D38" s="361" t="s">
        <v>65</v>
      </c>
      <c r="E38" s="361"/>
      <c r="F38" s="361"/>
      <c r="G38" s="361"/>
      <c r="H38" s="361"/>
      <c r="I38" s="361"/>
      <c r="J38" s="361"/>
      <c r="K38" s="121"/>
      <c r="L38" s="38">
        <f>SUM(L32:L37)+SUMIF(C78:C98,N80,L78:L98)</f>
        <v>0</v>
      </c>
      <c r="M38" s="197"/>
      <c r="N38" s="64"/>
      <c r="O38" s="2"/>
    </row>
    <row r="39" spans="1:15" s="83" customFormat="1" ht="22.5" customHeight="1">
      <c r="A39" s="10"/>
      <c r="B39" s="203"/>
      <c r="C39" s="371" t="s">
        <v>92</v>
      </c>
      <c r="D39" s="372"/>
      <c r="E39" s="372"/>
      <c r="F39" s="372"/>
      <c r="G39" s="372"/>
      <c r="H39" s="372"/>
      <c r="I39" s="372"/>
      <c r="J39" s="372"/>
      <c r="K39" s="122"/>
      <c r="L39" s="123"/>
      <c r="M39" s="197"/>
      <c r="N39" s="64"/>
      <c r="O39" s="2"/>
    </row>
    <row r="40" spans="1:15" s="83" customFormat="1" ht="22.5" customHeight="1">
      <c r="A40" s="10"/>
      <c r="B40" s="203"/>
      <c r="C40" s="373"/>
      <c r="D40" s="374"/>
      <c r="E40" s="374"/>
      <c r="F40" s="374"/>
      <c r="G40" s="374"/>
      <c r="H40" s="374"/>
      <c r="I40" s="374"/>
      <c r="J40" s="375"/>
      <c r="K40" s="103">
        <f aca="true" t="shared" si="2" ref="K40:K45">IF(L40&gt;0,IF((L40/$L$75)&gt;0.05,"Above 5%",""),"")</f>
      </c>
      <c r="L40" s="41">
        <v>0</v>
      </c>
      <c r="M40" s="197"/>
      <c r="N40" s="64"/>
      <c r="O40" s="2"/>
    </row>
    <row r="41" spans="1:15" s="83" customFormat="1" ht="22.5" customHeight="1">
      <c r="A41" s="10"/>
      <c r="B41" s="203"/>
      <c r="C41" s="373"/>
      <c r="D41" s="374"/>
      <c r="E41" s="374"/>
      <c r="F41" s="374"/>
      <c r="G41" s="374"/>
      <c r="H41" s="374"/>
      <c r="I41" s="374"/>
      <c r="J41" s="375"/>
      <c r="K41" s="103">
        <f t="shared" si="2"/>
      </c>
      <c r="L41" s="41">
        <v>0</v>
      </c>
      <c r="M41" s="197"/>
      <c r="N41" s="64"/>
      <c r="O41" s="2"/>
    </row>
    <row r="42" spans="1:15" s="83" customFormat="1" ht="22.5" customHeight="1">
      <c r="A42" s="10"/>
      <c r="B42" s="203"/>
      <c r="C42" s="373"/>
      <c r="D42" s="374"/>
      <c r="E42" s="374"/>
      <c r="F42" s="374"/>
      <c r="G42" s="374"/>
      <c r="H42" s="374"/>
      <c r="I42" s="374"/>
      <c r="J42" s="375"/>
      <c r="K42" s="103">
        <f t="shared" si="2"/>
      </c>
      <c r="L42" s="41">
        <v>0</v>
      </c>
      <c r="M42" s="197"/>
      <c r="N42" s="64"/>
      <c r="O42" s="2"/>
    </row>
    <row r="43" spans="1:15" s="83" customFormat="1" ht="22.5" customHeight="1">
      <c r="A43" s="10"/>
      <c r="B43" s="203"/>
      <c r="C43" s="373"/>
      <c r="D43" s="374"/>
      <c r="E43" s="374"/>
      <c r="F43" s="374"/>
      <c r="G43" s="374"/>
      <c r="H43" s="374"/>
      <c r="I43" s="374"/>
      <c r="J43" s="375"/>
      <c r="K43" s="103">
        <f t="shared" si="2"/>
      </c>
      <c r="L43" s="41">
        <v>0</v>
      </c>
      <c r="M43" s="197"/>
      <c r="N43" s="64"/>
      <c r="O43" s="2"/>
    </row>
    <row r="44" spans="1:15" s="83" customFormat="1" ht="22.5" customHeight="1">
      <c r="A44" s="10"/>
      <c r="B44" s="203"/>
      <c r="C44" s="381"/>
      <c r="D44" s="382"/>
      <c r="E44" s="382"/>
      <c r="F44" s="382"/>
      <c r="G44" s="382"/>
      <c r="H44" s="382"/>
      <c r="I44" s="382"/>
      <c r="J44" s="383"/>
      <c r="K44" s="103">
        <f t="shared" si="2"/>
      </c>
      <c r="L44" s="41">
        <v>0</v>
      </c>
      <c r="M44" s="197"/>
      <c r="N44" s="64"/>
      <c r="O44" s="2"/>
    </row>
    <row r="45" spans="1:15" s="83" customFormat="1" ht="22.5" customHeight="1">
      <c r="A45" s="10"/>
      <c r="B45" s="203"/>
      <c r="C45" s="405"/>
      <c r="D45" s="406"/>
      <c r="E45" s="406"/>
      <c r="F45" s="406"/>
      <c r="G45" s="406"/>
      <c r="H45" s="406"/>
      <c r="I45" s="406"/>
      <c r="J45" s="407"/>
      <c r="K45" s="103">
        <f t="shared" si="2"/>
      </c>
      <c r="L45" s="41">
        <v>0</v>
      </c>
      <c r="M45" s="197"/>
      <c r="N45" s="64"/>
      <c r="O45" s="2"/>
    </row>
    <row r="46" spans="1:15" s="83" customFormat="1" ht="22.5" customHeight="1" thickBot="1">
      <c r="A46" s="10"/>
      <c r="B46" s="203"/>
      <c r="C46" s="120"/>
      <c r="D46" s="361" t="s">
        <v>126</v>
      </c>
      <c r="E46" s="361"/>
      <c r="F46" s="361"/>
      <c r="G46" s="361"/>
      <c r="H46" s="361"/>
      <c r="I46" s="361"/>
      <c r="J46" s="361"/>
      <c r="K46" s="121"/>
      <c r="L46" s="38">
        <f>SUM(L40:L45)+SUMIF(C78:C98,N81,L78:L98)</f>
        <v>0</v>
      </c>
      <c r="M46" s="197"/>
      <c r="N46" s="64"/>
      <c r="O46" s="2"/>
    </row>
    <row r="47" spans="1:15" ht="22.5" customHeight="1">
      <c r="A47" s="10"/>
      <c r="B47" s="203"/>
      <c r="C47" s="369" t="s">
        <v>127</v>
      </c>
      <c r="D47" s="370"/>
      <c r="E47" s="370"/>
      <c r="F47" s="370"/>
      <c r="G47" s="370"/>
      <c r="H47" s="370"/>
      <c r="I47" s="370"/>
      <c r="J47" s="370"/>
      <c r="K47" s="124"/>
      <c r="L47" s="123"/>
      <c r="M47" s="197"/>
      <c r="N47" s="400" t="s">
        <v>101</v>
      </c>
      <c r="O47" s="2"/>
    </row>
    <row r="48" spans="1:15" s="75" customFormat="1" ht="22.5" customHeight="1">
      <c r="A48" s="10"/>
      <c r="B48" s="203"/>
      <c r="C48" s="394" t="s">
        <v>128</v>
      </c>
      <c r="D48" s="395"/>
      <c r="E48" s="395"/>
      <c r="F48" s="395"/>
      <c r="G48" s="396"/>
      <c r="H48" s="125" t="s">
        <v>129</v>
      </c>
      <c r="I48" s="126"/>
      <c r="J48" s="127" t="s">
        <v>88</v>
      </c>
      <c r="K48" s="127"/>
      <c r="L48" s="128" t="s">
        <v>106</v>
      </c>
      <c r="M48" s="197"/>
      <c r="N48" s="400"/>
      <c r="O48" s="2"/>
    </row>
    <row r="49" spans="1:15" ht="22.5" customHeight="1">
      <c r="A49" s="10"/>
      <c r="B49" s="203"/>
      <c r="C49" s="365"/>
      <c r="D49" s="366"/>
      <c r="E49" s="366"/>
      <c r="F49" s="366"/>
      <c r="G49" s="367"/>
      <c r="H49" s="129">
        <v>0</v>
      </c>
      <c r="I49" s="130"/>
      <c r="J49" s="131" t="str">
        <f aca="true" t="shared" si="3" ref="J49:J54">IF(H49&gt;500,"You need three quotations","No quotations needed")</f>
        <v>No quotations needed</v>
      </c>
      <c r="K49" s="103">
        <f aca="true" t="shared" si="4" ref="K49:K54">IF(L49&gt;0,IF((L49/$L$75)&gt;0.05,"Above 5%",""),"")</f>
      </c>
      <c r="L49" s="41">
        <v>0</v>
      </c>
      <c r="M49" s="197"/>
      <c r="N49" s="400"/>
      <c r="O49" s="2"/>
    </row>
    <row r="50" spans="1:15" ht="22.5" customHeight="1">
      <c r="A50" s="10"/>
      <c r="B50" s="203"/>
      <c r="C50" s="365"/>
      <c r="D50" s="366"/>
      <c r="E50" s="366"/>
      <c r="F50" s="366"/>
      <c r="G50" s="367"/>
      <c r="H50" s="129">
        <v>0</v>
      </c>
      <c r="I50" s="130"/>
      <c r="J50" s="131" t="str">
        <f t="shared" si="3"/>
        <v>No quotations needed</v>
      </c>
      <c r="K50" s="103">
        <f t="shared" si="4"/>
      </c>
      <c r="L50" s="41">
        <v>0</v>
      </c>
      <c r="M50" s="197"/>
      <c r="N50" s="400"/>
      <c r="O50" s="2"/>
    </row>
    <row r="51" spans="1:15" ht="22.5" customHeight="1">
      <c r="A51" s="10"/>
      <c r="B51" s="203"/>
      <c r="C51" s="365"/>
      <c r="D51" s="366"/>
      <c r="E51" s="366"/>
      <c r="F51" s="366"/>
      <c r="G51" s="367"/>
      <c r="H51" s="129">
        <v>0</v>
      </c>
      <c r="I51" s="130"/>
      <c r="J51" s="131" t="str">
        <f t="shared" si="3"/>
        <v>No quotations needed</v>
      </c>
      <c r="K51" s="103">
        <f t="shared" si="4"/>
      </c>
      <c r="L51" s="41">
        <v>0</v>
      </c>
      <c r="M51" s="197"/>
      <c r="N51" s="400"/>
      <c r="O51" s="2"/>
    </row>
    <row r="52" spans="1:15" ht="22.5" customHeight="1">
      <c r="A52" s="10"/>
      <c r="B52" s="203"/>
      <c r="C52" s="365"/>
      <c r="D52" s="366"/>
      <c r="E52" s="366"/>
      <c r="F52" s="366"/>
      <c r="G52" s="367"/>
      <c r="H52" s="129">
        <v>0</v>
      </c>
      <c r="I52" s="130"/>
      <c r="J52" s="131" t="str">
        <f t="shared" si="3"/>
        <v>No quotations needed</v>
      </c>
      <c r="K52" s="103">
        <f t="shared" si="4"/>
      </c>
      <c r="L52" s="41">
        <v>0</v>
      </c>
      <c r="M52" s="197"/>
      <c r="N52" s="400"/>
      <c r="O52" s="2"/>
    </row>
    <row r="53" spans="1:15" ht="22.5" customHeight="1">
      <c r="A53" s="10"/>
      <c r="B53" s="203"/>
      <c r="C53" s="365"/>
      <c r="D53" s="366"/>
      <c r="E53" s="366"/>
      <c r="F53" s="366"/>
      <c r="G53" s="367"/>
      <c r="H53" s="129">
        <v>0</v>
      </c>
      <c r="I53" s="130"/>
      <c r="J53" s="131" t="str">
        <f t="shared" si="3"/>
        <v>No quotations needed</v>
      </c>
      <c r="K53" s="103">
        <f t="shared" si="4"/>
      </c>
      <c r="L53" s="41">
        <v>0</v>
      </c>
      <c r="M53" s="197"/>
      <c r="N53" s="400"/>
      <c r="O53" s="2"/>
    </row>
    <row r="54" spans="1:15" ht="22.5" customHeight="1">
      <c r="A54" s="10"/>
      <c r="B54" s="203"/>
      <c r="C54" s="365"/>
      <c r="D54" s="366"/>
      <c r="E54" s="366"/>
      <c r="F54" s="366"/>
      <c r="G54" s="367"/>
      <c r="H54" s="129">
        <v>0</v>
      </c>
      <c r="I54" s="130"/>
      <c r="J54" s="131" t="str">
        <f t="shared" si="3"/>
        <v>No quotations needed</v>
      </c>
      <c r="K54" s="103">
        <f t="shared" si="4"/>
      </c>
      <c r="L54" s="41">
        <v>0</v>
      </c>
      <c r="M54" s="197"/>
      <c r="N54" s="400"/>
      <c r="O54" s="2"/>
    </row>
    <row r="55" spans="1:15" ht="22.5" customHeight="1" thickBot="1">
      <c r="A55" s="10"/>
      <c r="B55" s="203"/>
      <c r="C55" s="120"/>
      <c r="D55" s="361" t="s">
        <v>130</v>
      </c>
      <c r="E55" s="361"/>
      <c r="F55" s="361"/>
      <c r="G55" s="361"/>
      <c r="H55" s="361"/>
      <c r="I55" s="361"/>
      <c r="J55" s="361"/>
      <c r="K55" s="121"/>
      <c r="L55" s="38">
        <f>SUM(L49:L54)+SUMIF(C78:C98,N82,L78:L98)</f>
        <v>0</v>
      </c>
      <c r="M55" s="197"/>
      <c r="N55" s="400"/>
      <c r="O55" s="2"/>
    </row>
    <row r="56" spans="1:15" ht="22.5" customHeight="1">
      <c r="A56" s="10"/>
      <c r="B56" s="203"/>
      <c r="C56" s="371" t="s">
        <v>144</v>
      </c>
      <c r="D56" s="372"/>
      <c r="E56" s="372"/>
      <c r="F56" s="372"/>
      <c r="G56" s="372"/>
      <c r="H56" s="372"/>
      <c r="I56" s="372"/>
      <c r="J56" s="372"/>
      <c r="K56" s="122"/>
      <c r="L56" s="123"/>
      <c r="M56" s="197"/>
      <c r="N56" s="60"/>
      <c r="O56" s="2"/>
    </row>
    <row r="57" spans="1:15" ht="22.5" customHeight="1">
      <c r="A57" s="10"/>
      <c r="B57" s="203"/>
      <c r="C57" s="376"/>
      <c r="D57" s="377"/>
      <c r="E57" s="377"/>
      <c r="F57" s="377"/>
      <c r="G57" s="377"/>
      <c r="H57" s="377"/>
      <c r="I57" s="377"/>
      <c r="J57" s="378"/>
      <c r="K57" s="103">
        <f aca="true" t="shared" si="5" ref="K57:K62">IF(L57&gt;0,IF((L57/$L$75)&gt;0.05,"Above 5%",""),"")</f>
      </c>
      <c r="L57" s="41">
        <v>0</v>
      </c>
      <c r="M57" s="197"/>
      <c r="N57" s="60"/>
      <c r="O57" s="2"/>
    </row>
    <row r="58" spans="1:15" ht="22.5" customHeight="1">
      <c r="A58" s="10"/>
      <c r="B58" s="203"/>
      <c r="C58" s="365"/>
      <c r="D58" s="366"/>
      <c r="E58" s="366"/>
      <c r="F58" s="366"/>
      <c r="G58" s="366"/>
      <c r="H58" s="366"/>
      <c r="I58" s="366"/>
      <c r="J58" s="367"/>
      <c r="K58" s="103">
        <f t="shared" si="5"/>
      </c>
      <c r="L58" s="41">
        <v>0</v>
      </c>
      <c r="M58" s="197"/>
      <c r="N58" s="60"/>
      <c r="O58" s="2"/>
    </row>
    <row r="59" spans="1:15" ht="22.5" customHeight="1">
      <c r="A59" s="10"/>
      <c r="B59" s="203"/>
      <c r="C59" s="365"/>
      <c r="D59" s="366"/>
      <c r="E59" s="366"/>
      <c r="F59" s="366"/>
      <c r="G59" s="366"/>
      <c r="H59" s="366"/>
      <c r="I59" s="366"/>
      <c r="J59" s="367"/>
      <c r="K59" s="103">
        <f t="shared" si="5"/>
      </c>
      <c r="L59" s="41">
        <v>0</v>
      </c>
      <c r="M59" s="197"/>
      <c r="N59" s="60"/>
      <c r="O59" s="2"/>
    </row>
    <row r="60" spans="1:15" ht="22.5" customHeight="1">
      <c r="A60" s="10"/>
      <c r="B60" s="203"/>
      <c r="C60" s="365"/>
      <c r="D60" s="366"/>
      <c r="E60" s="366"/>
      <c r="F60" s="366"/>
      <c r="G60" s="366"/>
      <c r="H60" s="366"/>
      <c r="I60" s="366"/>
      <c r="J60" s="367"/>
      <c r="K60" s="103">
        <f t="shared" si="5"/>
      </c>
      <c r="L60" s="41">
        <v>0</v>
      </c>
      <c r="M60" s="197"/>
      <c r="N60" s="60"/>
      <c r="O60" s="2"/>
    </row>
    <row r="61" spans="1:15" ht="22.5" customHeight="1">
      <c r="A61" s="10"/>
      <c r="B61" s="203"/>
      <c r="C61" s="365"/>
      <c r="D61" s="366"/>
      <c r="E61" s="366"/>
      <c r="F61" s="366"/>
      <c r="G61" s="366"/>
      <c r="H61" s="366"/>
      <c r="I61" s="366"/>
      <c r="J61" s="367"/>
      <c r="K61" s="103">
        <f t="shared" si="5"/>
      </c>
      <c r="L61" s="41">
        <v>0</v>
      </c>
      <c r="M61" s="197"/>
      <c r="N61" s="60"/>
      <c r="O61" s="2"/>
    </row>
    <row r="62" spans="1:15" ht="22.5" customHeight="1">
      <c r="A62" s="10"/>
      <c r="B62" s="203"/>
      <c r="C62" s="365"/>
      <c r="D62" s="366"/>
      <c r="E62" s="366"/>
      <c r="F62" s="366"/>
      <c r="G62" s="366"/>
      <c r="H62" s="366"/>
      <c r="I62" s="366"/>
      <c r="J62" s="367"/>
      <c r="K62" s="103">
        <f t="shared" si="5"/>
      </c>
      <c r="L62" s="41">
        <v>0</v>
      </c>
      <c r="M62" s="197"/>
      <c r="N62" s="60"/>
      <c r="O62" s="2"/>
    </row>
    <row r="63" spans="1:15" ht="22.5" customHeight="1" thickBot="1">
      <c r="A63" s="10"/>
      <c r="B63" s="203"/>
      <c r="C63" s="120"/>
      <c r="D63" s="361" t="s">
        <v>64</v>
      </c>
      <c r="E63" s="361"/>
      <c r="F63" s="361"/>
      <c r="G63" s="361"/>
      <c r="H63" s="361"/>
      <c r="I63" s="361"/>
      <c r="J63" s="361"/>
      <c r="K63" s="121"/>
      <c r="L63" s="38">
        <f>SUM(L57:L62)+SUMIF(C78:C98,N83,L78:L98)</f>
        <v>0</v>
      </c>
      <c r="M63" s="197"/>
      <c r="N63" s="60"/>
      <c r="O63" s="2"/>
    </row>
    <row r="64" spans="1:15" ht="22.5" customHeight="1">
      <c r="A64" s="10"/>
      <c r="B64" s="203"/>
      <c r="C64" s="369" t="s">
        <v>131</v>
      </c>
      <c r="D64" s="370"/>
      <c r="E64" s="370"/>
      <c r="F64" s="370"/>
      <c r="G64" s="370"/>
      <c r="H64" s="370"/>
      <c r="I64" s="370"/>
      <c r="J64" s="370"/>
      <c r="K64" s="124"/>
      <c r="L64" s="123"/>
      <c r="M64" s="197"/>
      <c r="N64" s="60"/>
      <c r="O64" s="2"/>
    </row>
    <row r="65" spans="1:15" ht="22.5" customHeight="1">
      <c r="A65" s="10"/>
      <c r="B65" s="203"/>
      <c r="C65" s="376"/>
      <c r="D65" s="377"/>
      <c r="E65" s="377"/>
      <c r="F65" s="377"/>
      <c r="G65" s="377"/>
      <c r="H65" s="377"/>
      <c r="I65" s="377"/>
      <c r="J65" s="378"/>
      <c r="K65" s="103">
        <f aca="true" t="shared" si="6" ref="K65:K70">IF(L65&gt;0,IF((L65/$L$75)&gt;0.05,"Above 5%",""),"")</f>
      </c>
      <c r="L65" s="41">
        <v>0</v>
      </c>
      <c r="M65" s="197"/>
      <c r="N65" s="60"/>
      <c r="O65" s="2"/>
    </row>
    <row r="66" spans="1:15" ht="22.5" customHeight="1">
      <c r="A66" s="10"/>
      <c r="B66" s="203"/>
      <c r="C66" s="365"/>
      <c r="D66" s="366"/>
      <c r="E66" s="366"/>
      <c r="F66" s="366"/>
      <c r="G66" s="366"/>
      <c r="H66" s="366"/>
      <c r="I66" s="366"/>
      <c r="J66" s="367"/>
      <c r="K66" s="103">
        <f t="shared" si="6"/>
      </c>
      <c r="L66" s="41">
        <v>0</v>
      </c>
      <c r="M66" s="197"/>
      <c r="N66" s="60"/>
      <c r="O66" s="2"/>
    </row>
    <row r="67" spans="1:15" ht="22.5" customHeight="1">
      <c r="A67" s="10"/>
      <c r="B67" s="203"/>
      <c r="C67" s="365"/>
      <c r="D67" s="366"/>
      <c r="E67" s="366"/>
      <c r="F67" s="366"/>
      <c r="G67" s="366"/>
      <c r="H67" s="366"/>
      <c r="I67" s="366"/>
      <c r="J67" s="367"/>
      <c r="K67" s="103">
        <f t="shared" si="6"/>
      </c>
      <c r="L67" s="41">
        <v>0</v>
      </c>
      <c r="M67" s="197"/>
      <c r="N67" s="60"/>
      <c r="O67" s="2"/>
    </row>
    <row r="68" spans="1:15" ht="22.5" customHeight="1">
      <c r="A68" s="10"/>
      <c r="B68" s="203"/>
      <c r="C68" s="365"/>
      <c r="D68" s="366"/>
      <c r="E68" s="366"/>
      <c r="F68" s="366"/>
      <c r="G68" s="366"/>
      <c r="H68" s="366"/>
      <c r="I68" s="366"/>
      <c r="J68" s="367"/>
      <c r="K68" s="103">
        <f t="shared" si="6"/>
      </c>
      <c r="L68" s="41">
        <v>0</v>
      </c>
      <c r="M68" s="197"/>
      <c r="N68" s="60"/>
      <c r="O68" s="2"/>
    </row>
    <row r="69" spans="1:15" ht="22.5" customHeight="1">
      <c r="A69" s="10"/>
      <c r="B69" s="203"/>
      <c r="C69" s="365"/>
      <c r="D69" s="366"/>
      <c r="E69" s="366"/>
      <c r="F69" s="366"/>
      <c r="G69" s="366"/>
      <c r="H69" s="366"/>
      <c r="I69" s="366"/>
      <c r="J69" s="367"/>
      <c r="K69" s="103">
        <f t="shared" si="6"/>
      </c>
      <c r="L69" s="41">
        <v>0</v>
      </c>
      <c r="M69" s="197"/>
      <c r="N69" s="60"/>
      <c r="O69" s="2"/>
    </row>
    <row r="70" spans="1:15" ht="22.5" customHeight="1">
      <c r="A70" s="10"/>
      <c r="B70" s="203"/>
      <c r="C70" s="365"/>
      <c r="D70" s="366"/>
      <c r="E70" s="366"/>
      <c r="F70" s="366"/>
      <c r="G70" s="366"/>
      <c r="H70" s="366"/>
      <c r="I70" s="366"/>
      <c r="J70" s="367"/>
      <c r="K70" s="103">
        <f t="shared" si="6"/>
      </c>
      <c r="L70" s="41">
        <v>0</v>
      </c>
      <c r="M70" s="197"/>
      <c r="N70" s="60"/>
      <c r="O70" s="2"/>
    </row>
    <row r="71" spans="1:15" ht="22.5" customHeight="1" thickBot="1">
      <c r="A71" s="10"/>
      <c r="B71" s="203"/>
      <c r="C71" s="120"/>
      <c r="D71" s="361" t="s">
        <v>63</v>
      </c>
      <c r="E71" s="361"/>
      <c r="F71" s="361"/>
      <c r="G71" s="361"/>
      <c r="H71" s="361"/>
      <c r="I71" s="361"/>
      <c r="J71" s="361"/>
      <c r="K71" s="121"/>
      <c r="L71" s="38">
        <f>SUM(L65:L70)+SUMIF(C78:C98,N84,L78:L98)</f>
        <v>0</v>
      </c>
      <c r="M71" s="197"/>
      <c r="N71" s="60"/>
      <c r="O71" s="2"/>
    </row>
    <row r="72" spans="1:15" ht="22.5" customHeight="1" thickBot="1">
      <c r="A72" s="10"/>
      <c r="B72" s="203"/>
      <c r="C72" s="359" t="s">
        <v>132</v>
      </c>
      <c r="D72" s="360"/>
      <c r="E72" s="360"/>
      <c r="F72" s="360"/>
      <c r="G72" s="360"/>
      <c r="H72" s="360"/>
      <c r="I72" s="360"/>
      <c r="J72" s="360"/>
      <c r="K72" s="132"/>
      <c r="L72" s="133">
        <f>Income!K50</f>
        <v>0</v>
      </c>
      <c r="M72" s="197"/>
      <c r="N72" s="60"/>
      <c r="O72" s="2"/>
    </row>
    <row r="73" spans="1:15" s="69" customFormat="1" ht="22.5" customHeight="1" thickBot="1">
      <c r="A73" s="10"/>
      <c r="B73" s="203"/>
      <c r="C73" s="390" t="s">
        <v>83</v>
      </c>
      <c r="D73" s="391"/>
      <c r="E73" s="391"/>
      <c r="F73" s="391"/>
      <c r="G73" s="391"/>
      <c r="H73" s="391"/>
      <c r="I73" s="391"/>
      <c r="J73" s="391"/>
      <c r="K73" s="134"/>
      <c r="L73" s="71">
        <f>SUMIF(C78:C98,N85,L78:L98)</f>
        <v>0</v>
      </c>
      <c r="M73" s="197"/>
      <c r="N73" s="60"/>
      <c r="O73" s="2"/>
    </row>
    <row r="74" spans="1:15" ht="22.5" customHeight="1" thickBot="1">
      <c r="A74" s="10"/>
      <c r="B74" s="203"/>
      <c r="C74" s="387" t="s">
        <v>133</v>
      </c>
      <c r="D74" s="388"/>
      <c r="E74" s="388"/>
      <c r="F74" s="388"/>
      <c r="G74" s="388"/>
      <c r="H74" s="388"/>
      <c r="I74" s="109"/>
      <c r="J74" s="135">
        <f>IF(L74&gt;(L75/20),"Contingency is above 5%","")</f>
      </c>
      <c r="K74" s="103">
        <f>IF(L74&gt;0,IF((L74/$L$75)&gt;0.05,"",""),"")</f>
      </c>
      <c r="L74" s="136">
        <v>0</v>
      </c>
      <c r="M74" s="197"/>
      <c r="N74" s="107" t="e">
        <f>SUM(L74/N75)</f>
        <v>#DIV/0!</v>
      </c>
      <c r="O74" s="2"/>
    </row>
    <row r="75" spans="1:15" ht="36" customHeight="1" thickBot="1">
      <c r="A75" s="10"/>
      <c r="B75" s="203"/>
      <c r="C75" s="309" t="s">
        <v>136</v>
      </c>
      <c r="D75" s="310"/>
      <c r="E75" s="310"/>
      <c r="F75" s="310"/>
      <c r="G75" s="310"/>
      <c r="H75" s="310"/>
      <c r="I75" s="310"/>
      <c r="J75" s="389"/>
      <c r="K75" s="97"/>
      <c r="L75" s="15">
        <f>SUM(L30,L38,L46,L55,L63,L71,L72,L73,L74)</f>
        <v>0</v>
      </c>
      <c r="M75" s="197"/>
      <c r="N75" s="108">
        <f>L75</f>
        <v>0</v>
      </c>
      <c r="O75" s="2"/>
    </row>
    <row r="76" spans="1:15" ht="15" customHeight="1" thickBot="1">
      <c r="A76" s="6"/>
      <c r="B76" s="203"/>
      <c r="C76" s="257"/>
      <c r="D76" s="257"/>
      <c r="E76" s="257"/>
      <c r="F76" s="257"/>
      <c r="G76" s="257"/>
      <c r="H76" s="257"/>
      <c r="I76" s="257"/>
      <c r="J76" s="257"/>
      <c r="K76" s="165"/>
      <c r="L76" s="165"/>
      <c r="M76" s="197"/>
      <c r="N76" s="64"/>
      <c r="O76" s="2"/>
    </row>
    <row r="77" spans="1:15" s="4" customFormat="1" ht="22.5" customHeight="1">
      <c r="A77" s="6"/>
      <c r="B77" s="203"/>
      <c r="C77" s="47" t="s">
        <v>24</v>
      </c>
      <c r="D77" s="402" t="s">
        <v>87</v>
      </c>
      <c r="E77" s="403"/>
      <c r="F77" s="403"/>
      <c r="G77" s="403"/>
      <c r="H77" s="403"/>
      <c r="I77" s="403"/>
      <c r="J77" s="403"/>
      <c r="K77" s="101"/>
      <c r="L77" s="102"/>
      <c r="M77" s="197"/>
      <c r="N77" s="60"/>
      <c r="O77" s="2"/>
    </row>
    <row r="78" spans="1:15" s="4" customFormat="1" ht="22.5" customHeight="1">
      <c r="A78" s="6"/>
      <c r="B78" s="203"/>
      <c r="C78" s="137" t="s">
        <v>2</v>
      </c>
      <c r="D78" s="353"/>
      <c r="E78" s="354"/>
      <c r="F78" s="354"/>
      <c r="G78" s="354"/>
      <c r="H78" s="354"/>
      <c r="I78" s="354"/>
      <c r="J78" s="355"/>
      <c r="K78" s="104">
        <f aca="true" t="shared" si="7" ref="K78:K98">IF(L78&gt;0,IF((L78/$L$75)&gt;0.05,"Above 5%",""),"")</f>
      </c>
      <c r="L78" s="49">
        <v>0</v>
      </c>
      <c r="M78" s="197"/>
      <c r="N78" s="106" t="s">
        <v>2</v>
      </c>
      <c r="O78" s="2"/>
    </row>
    <row r="79" spans="1:15" s="4" customFormat="1" ht="22.5" customHeight="1">
      <c r="A79" s="6"/>
      <c r="B79" s="203"/>
      <c r="C79" s="137" t="s">
        <v>2</v>
      </c>
      <c r="D79" s="353"/>
      <c r="E79" s="354"/>
      <c r="F79" s="354"/>
      <c r="G79" s="354"/>
      <c r="H79" s="354"/>
      <c r="I79" s="354"/>
      <c r="J79" s="355"/>
      <c r="K79" s="104">
        <f t="shared" si="7"/>
      </c>
      <c r="L79" s="49">
        <v>0</v>
      </c>
      <c r="M79" s="197"/>
      <c r="N79" s="106" t="s">
        <v>134</v>
      </c>
      <c r="O79" s="2"/>
    </row>
    <row r="80" spans="1:15" s="4" customFormat="1" ht="22.5" customHeight="1">
      <c r="A80" s="6"/>
      <c r="B80" s="203"/>
      <c r="C80" s="137" t="s">
        <v>2</v>
      </c>
      <c r="D80" s="353"/>
      <c r="E80" s="354"/>
      <c r="F80" s="354"/>
      <c r="G80" s="354"/>
      <c r="H80" s="354"/>
      <c r="I80" s="354"/>
      <c r="J80" s="355"/>
      <c r="K80" s="104">
        <f t="shared" si="7"/>
      </c>
      <c r="L80" s="49">
        <v>0</v>
      </c>
      <c r="M80" s="197"/>
      <c r="N80" s="106" t="s">
        <v>25</v>
      </c>
      <c r="O80" s="2"/>
    </row>
    <row r="81" spans="1:15" s="4" customFormat="1" ht="22.5" customHeight="1">
      <c r="A81" s="6"/>
      <c r="B81" s="203"/>
      <c r="C81" s="137" t="s">
        <v>2</v>
      </c>
      <c r="D81" s="353"/>
      <c r="E81" s="354"/>
      <c r="F81" s="354"/>
      <c r="G81" s="354"/>
      <c r="H81" s="354"/>
      <c r="I81" s="354"/>
      <c r="J81" s="355"/>
      <c r="K81" s="104">
        <f t="shared" si="7"/>
      </c>
      <c r="L81" s="49">
        <v>0</v>
      </c>
      <c r="M81" s="197"/>
      <c r="N81" s="106" t="s">
        <v>93</v>
      </c>
      <c r="O81" s="2"/>
    </row>
    <row r="82" spans="1:15" s="4" customFormat="1" ht="22.5" customHeight="1">
      <c r="A82" s="6"/>
      <c r="B82" s="203"/>
      <c r="C82" s="137" t="s">
        <v>2</v>
      </c>
      <c r="D82" s="353"/>
      <c r="E82" s="354"/>
      <c r="F82" s="354"/>
      <c r="G82" s="354"/>
      <c r="H82" s="354"/>
      <c r="I82" s="354"/>
      <c r="J82" s="355"/>
      <c r="K82" s="104">
        <f t="shared" si="7"/>
      </c>
      <c r="L82" s="49">
        <v>0</v>
      </c>
      <c r="M82" s="197"/>
      <c r="N82" s="106" t="s">
        <v>112</v>
      </c>
      <c r="O82" s="2"/>
    </row>
    <row r="83" spans="1:15" s="4" customFormat="1" ht="22.5" customHeight="1">
      <c r="A83" s="6"/>
      <c r="B83" s="203"/>
      <c r="C83" s="137" t="s">
        <v>2</v>
      </c>
      <c r="D83" s="353"/>
      <c r="E83" s="354"/>
      <c r="F83" s="354"/>
      <c r="G83" s="354"/>
      <c r="H83" s="354"/>
      <c r="I83" s="354"/>
      <c r="J83" s="355"/>
      <c r="K83" s="104">
        <f t="shared" si="7"/>
      </c>
      <c r="L83" s="49">
        <v>0</v>
      </c>
      <c r="M83" s="197"/>
      <c r="N83" s="106" t="s">
        <v>26</v>
      </c>
      <c r="O83" s="2"/>
    </row>
    <row r="84" spans="1:15" s="4" customFormat="1" ht="22.5" customHeight="1">
      <c r="A84" s="6"/>
      <c r="B84" s="203"/>
      <c r="C84" s="137" t="s">
        <v>2</v>
      </c>
      <c r="D84" s="353"/>
      <c r="E84" s="354"/>
      <c r="F84" s="354"/>
      <c r="G84" s="354"/>
      <c r="H84" s="354"/>
      <c r="I84" s="354"/>
      <c r="J84" s="355"/>
      <c r="K84" s="104">
        <f t="shared" si="7"/>
      </c>
      <c r="L84" s="49">
        <v>0</v>
      </c>
      <c r="M84" s="197"/>
      <c r="N84" s="106" t="s">
        <v>27</v>
      </c>
      <c r="O84" s="2"/>
    </row>
    <row r="85" spans="1:15" s="4" customFormat="1" ht="22.5" customHeight="1">
      <c r="A85" s="6"/>
      <c r="B85" s="203"/>
      <c r="C85" s="137" t="s">
        <v>2</v>
      </c>
      <c r="D85" s="353"/>
      <c r="E85" s="354"/>
      <c r="F85" s="354"/>
      <c r="G85" s="354"/>
      <c r="H85" s="354"/>
      <c r="I85" s="354"/>
      <c r="J85" s="355"/>
      <c r="K85" s="104">
        <f t="shared" si="7"/>
      </c>
      <c r="L85" s="49">
        <v>0</v>
      </c>
      <c r="M85" s="197"/>
      <c r="N85" s="106" t="s">
        <v>84</v>
      </c>
      <c r="O85" s="2"/>
    </row>
    <row r="86" spans="1:15" s="4" customFormat="1" ht="22.5" customHeight="1">
      <c r="A86" s="6"/>
      <c r="B86" s="203"/>
      <c r="C86" s="137" t="s">
        <v>2</v>
      </c>
      <c r="D86" s="353"/>
      <c r="E86" s="354"/>
      <c r="F86" s="354"/>
      <c r="G86" s="354"/>
      <c r="H86" s="354"/>
      <c r="I86" s="354"/>
      <c r="J86" s="355"/>
      <c r="K86" s="104">
        <f t="shared" si="7"/>
      </c>
      <c r="L86" s="49">
        <v>0</v>
      </c>
      <c r="M86" s="197"/>
      <c r="N86" s="60"/>
      <c r="O86" s="2"/>
    </row>
    <row r="87" spans="1:15" s="4" customFormat="1" ht="22.5" customHeight="1">
      <c r="A87" s="6"/>
      <c r="B87" s="203"/>
      <c r="C87" s="137" t="s">
        <v>2</v>
      </c>
      <c r="D87" s="353"/>
      <c r="E87" s="354"/>
      <c r="F87" s="354"/>
      <c r="G87" s="354"/>
      <c r="H87" s="354"/>
      <c r="I87" s="354"/>
      <c r="J87" s="355"/>
      <c r="K87" s="104">
        <f t="shared" si="7"/>
      </c>
      <c r="L87" s="49">
        <v>0</v>
      </c>
      <c r="M87" s="197"/>
      <c r="N87" s="60"/>
      <c r="O87" s="2"/>
    </row>
    <row r="88" spans="1:15" s="4" customFormat="1" ht="22.5" customHeight="1">
      <c r="A88" s="6"/>
      <c r="B88" s="203"/>
      <c r="C88" s="137" t="s">
        <v>2</v>
      </c>
      <c r="D88" s="353"/>
      <c r="E88" s="354"/>
      <c r="F88" s="354"/>
      <c r="G88" s="354"/>
      <c r="H88" s="354"/>
      <c r="I88" s="354"/>
      <c r="J88" s="355"/>
      <c r="K88" s="104">
        <f t="shared" si="7"/>
      </c>
      <c r="L88" s="49">
        <v>0</v>
      </c>
      <c r="M88" s="197"/>
      <c r="N88" s="60"/>
      <c r="O88" s="2"/>
    </row>
    <row r="89" spans="1:15" s="4" customFormat="1" ht="22.5" customHeight="1">
      <c r="A89" s="6"/>
      <c r="B89" s="203"/>
      <c r="C89" s="137" t="s">
        <v>2</v>
      </c>
      <c r="D89" s="353"/>
      <c r="E89" s="354"/>
      <c r="F89" s="354"/>
      <c r="G89" s="354"/>
      <c r="H89" s="354"/>
      <c r="I89" s="354"/>
      <c r="J89" s="355"/>
      <c r="K89" s="104">
        <f t="shared" si="7"/>
      </c>
      <c r="L89" s="49">
        <v>0</v>
      </c>
      <c r="M89" s="197"/>
      <c r="N89" s="60"/>
      <c r="O89" s="2"/>
    </row>
    <row r="90" spans="1:15" s="4" customFormat="1" ht="22.5" customHeight="1">
      <c r="A90" s="6"/>
      <c r="B90" s="203"/>
      <c r="C90" s="137" t="s">
        <v>2</v>
      </c>
      <c r="D90" s="353"/>
      <c r="E90" s="354"/>
      <c r="F90" s="354"/>
      <c r="G90" s="354"/>
      <c r="H90" s="354"/>
      <c r="I90" s="354"/>
      <c r="J90" s="355"/>
      <c r="K90" s="104">
        <f t="shared" si="7"/>
      </c>
      <c r="L90" s="49">
        <v>0</v>
      </c>
      <c r="M90" s="197"/>
      <c r="N90" s="60"/>
      <c r="O90" s="2"/>
    </row>
    <row r="91" spans="1:15" s="4" customFormat="1" ht="22.5" customHeight="1">
      <c r="A91" s="6"/>
      <c r="B91" s="203"/>
      <c r="C91" s="137" t="s">
        <v>2</v>
      </c>
      <c r="D91" s="353"/>
      <c r="E91" s="354"/>
      <c r="F91" s="354"/>
      <c r="G91" s="354"/>
      <c r="H91" s="354"/>
      <c r="I91" s="354"/>
      <c r="J91" s="355"/>
      <c r="K91" s="104">
        <f t="shared" si="7"/>
      </c>
      <c r="L91" s="49">
        <v>0</v>
      </c>
      <c r="M91" s="197"/>
      <c r="N91" s="60"/>
      <c r="O91" s="2"/>
    </row>
    <row r="92" spans="1:15" s="4" customFormat="1" ht="22.5" customHeight="1">
      <c r="A92" s="6"/>
      <c r="B92" s="203"/>
      <c r="C92" s="137" t="s">
        <v>2</v>
      </c>
      <c r="D92" s="353"/>
      <c r="E92" s="354"/>
      <c r="F92" s="354"/>
      <c r="G92" s="354"/>
      <c r="H92" s="354"/>
      <c r="I92" s="354"/>
      <c r="J92" s="355"/>
      <c r="K92" s="104">
        <f t="shared" si="7"/>
      </c>
      <c r="L92" s="49">
        <v>0</v>
      </c>
      <c r="M92" s="197"/>
      <c r="N92" s="60"/>
      <c r="O92" s="2"/>
    </row>
    <row r="93" spans="1:15" s="4" customFormat="1" ht="22.5" customHeight="1">
      <c r="A93" s="6"/>
      <c r="B93" s="203"/>
      <c r="C93" s="137" t="s">
        <v>2</v>
      </c>
      <c r="D93" s="353"/>
      <c r="E93" s="354"/>
      <c r="F93" s="354"/>
      <c r="G93" s="354"/>
      <c r="H93" s="354"/>
      <c r="I93" s="354"/>
      <c r="J93" s="355"/>
      <c r="K93" s="104">
        <f t="shared" si="7"/>
      </c>
      <c r="L93" s="49">
        <v>0</v>
      </c>
      <c r="M93" s="197"/>
      <c r="N93" s="60"/>
      <c r="O93" s="2"/>
    </row>
    <row r="94" spans="1:15" s="4" customFormat="1" ht="22.5" customHeight="1">
      <c r="A94" s="6"/>
      <c r="B94" s="203"/>
      <c r="C94" s="137" t="s">
        <v>2</v>
      </c>
      <c r="D94" s="353"/>
      <c r="E94" s="354"/>
      <c r="F94" s="354"/>
      <c r="G94" s="354"/>
      <c r="H94" s="354"/>
      <c r="I94" s="354"/>
      <c r="J94" s="355"/>
      <c r="K94" s="104">
        <f t="shared" si="7"/>
      </c>
      <c r="L94" s="49">
        <v>0</v>
      </c>
      <c r="M94" s="197"/>
      <c r="N94" s="60"/>
      <c r="O94" s="2"/>
    </row>
    <row r="95" spans="1:15" s="4" customFormat="1" ht="22.5" customHeight="1">
      <c r="A95" s="6"/>
      <c r="B95" s="203"/>
      <c r="C95" s="137" t="s">
        <v>2</v>
      </c>
      <c r="D95" s="353"/>
      <c r="E95" s="354"/>
      <c r="F95" s="354"/>
      <c r="G95" s="354"/>
      <c r="H95" s="354"/>
      <c r="I95" s="354"/>
      <c r="J95" s="355"/>
      <c r="K95" s="104">
        <f t="shared" si="7"/>
      </c>
      <c r="L95" s="49">
        <v>0</v>
      </c>
      <c r="M95" s="197"/>
      <c r="N95" s="60"/>
      <c r="O95" s="2"/>
    </row>
    <row r="96" spans="1:15" s="4" customFormat="1" ht="22.5" customHeight="1">
      <c r="A96" s="6"/>
      <c r="B96" s="203"/>
      <c r="C96" s="137" t="s">
        <v>2</v>
      </c>
      <c r="D96" s="353"/>
      <c r="E96" s="354"/>
      <c r="F96" s="354"/>
      <c r="G96" s="354"/>
      <c r="H96" s="354"/>
      <c r="I96" s="354"/>
      <c r="J96" s="355"/>
      <c r="K96" s="104">
        <f t="shared" si="7"/>
      </c>
      <c r="L96" s="49">
        <v>0</v>
      </c>
      <c r="M96" s="197"/>
      <c r="N96" s="60"/>
      <c r="O96" s="2"/>
    </row>
    <row r="97" spans="1:15" s="4" customFormat="1" ht="22.5" customHeight="1">
      <c r="A97" s="6"/>
      <c r="B97" s="203"/>
      <c r="C97" s="137" t="s">
        <v>2</v>
      </c>
      <c r="D97" s="353"/>
      <c r="E97" s="354"/>
      <c r="F97" s="354"/>
      <c r="G97" s="354"/>
      <c r="H97" s="354"/>
      <c r="I97" s="354"/>
      <c r="J97" s="355"/>
      <c r="K97" s="104">
        <f t="shared" si="7"/>
      </c>
      <c r="L97" s="49">
        <v>0</v>
      </c>
      <c r="M97" s="197"/>
      <c r="N97" s="60"/>
      <c r="O97" s="2"/>
    </row>
    <row r="98" spans="1:15" s="4" customFormat="1" ht="22.5" customHeight="1" thickBot="1">
      <c r="A98" s="6"/>
      <c r="B98" s="203"/>
      <c r="C98" s="138" t="s">
        <v>2</v>
      </c>
      <c r="D98" s="397"/>
      <c r="E98" s="398"/>
      <c r="F98" s="398"/>
      <c r="G98" s="398"/>
      <c r="H98" s="398"/>
      <c r="I98" s="398"/>
      <c r="J98" s="399"/>
      <c r="K98" s="105">
        <f t="shared" si="7"/>
      </c>
      <c r="L98" s="49">
        <v>0</v>
      </c>
      <c r="M98" s="197"/>
      <c r="N98" s="60"/>
      <c r="O98" s="2"/>
    </row>
    <row r="99" spans="1:15" s="4" customFormat="1" ht="22.5" customHeight="1" hidden="1" thickBot="1">
      <c r="A99" s="6"/>
      <c r="B99" s="203"/>
      <c r="C99" s="313" t="s">
        <v>66</v>
      </c>
      <c r="D99" s="314"/>
      <c r="E99" s="314"/>
      <c r="F99" s="314"/>
      <c r="G99" s="314"/>
      <c r="H99" s="314"/>
      <c r="I99" s="314"/>
      <c r="J99" s="314"/>
      <c r="K99" s="98"/>
      <c r="L99" s="37">
        <f>SUM(L78:L98)</f>
        <v>0</v>
      </c>
      <c r="M99" s="197"/>
      <c r="N99" s="60"/>
      <c r="O99" s="2"/>
    </row>
    <row r="100" spans="1:15" s="74" customFormat="1" ht="12" customHeight="1" thickBot="1">
      <c r="A100" s="6"/>
      <c r="B100" s="203"/>
      <c r="C100" s="193"/>
      <c r="D100" s="193"/>
      <c r="E100" s="193"/>
      <c r="F100" s="193"/>
      <c r="G100" s="193"/>
      <c r="H100" s="193"/>
      <c r="I100" s="193"/>
      <c r="J100" s="193"/>
      <c r="K100" s="193"/>
      <c r="L100" s="193"/>
      <c r="M100" s="197"/>
      <c r="N100" s="64"/>
      <c r="O100" s="2"/>
    </row>
    <row r="101" spans="1:15" s="74" customFormat="1" ht="19.5" customHeight="1" thickBot="1" thickTop="1">
      <c r="A101" s="6"/>
      <c r="B101" s="203"/>
      <c r="C101" s="193"/>
      <c r="D101" s="193"/>
      <c r="E101" s="193"/>
      <c r="F101" s="193"/>
      <c r="G101" s="193"/>
      <c r="H101" s="193"/>
      <c r="I101" s="287"/>
      <c r="J101" s="345" t="s">
        <v>6</v>
      </c>
      <c r="K101" s="392"/>
      <c r="L101" s="393"/>
      <c r="M101" s="197"/>
      <c r="N101" s="64"/>
      <c r="O101" s="2"/>
    </row>
    <row r="102" spans="1:15" s="74" customFormat="1" ht="12" customHeight="1" thickTop="1">
      <c r="A102" s="6"/>
      <c r="B102" s="204"/>
      <c r="C102" s="258"/>
      <c r="D102" s="258"/>
      <c r="E102" s="258"/>
      <c r="F102" s="258"/>
      <c r="G102" s="258"/>
      <c r="H102" s="258"/>
      <c r="I102" s="258"/>
      <c r="J102" s="258"/>
      <c r="K102" s="258"/>
      <c r="L102" s="258"/>
      <c r="M102" s="198"/>
      <c r="N102" s="64"/>
      <c r="O102" s="2"/>
    </row>
    <row r="103" spans="1:15" s="74" customFormat="1" ht="15" customHeight="1">
      <c r="A103" s="2"/>
      <c r="B103" s="2"/>
      <c r="C103" s="2"/>
      <c r="D103" s="2"/>
      <c r="E103" s="2"/>
      <c r="F103" s="2"/>
      <c r="G103" s="2"/>
      <c r="H103" s="2"/>
      <c r="I103" s="2"/>
      <c r="J103" s="2"/>
      <c r="K103" s="2"/>
      <c r="L103" s="2"/>
      <c r="M103" s="2"/>
      <c r="N103" s="65"/>
      <c r="O103" s="2"/>
    </row>
    <row r="104" spans="2:14" s="74" customFormat="1" ht="15.75">
      <c r="B104" s="348" t="str">
        <f>Balance!B57</f>
        <v>Arts Council of Wales: October 2014 v1.3</v>
      </c>
      <c r="C104" s="348"/>
      <c r="D104" s="348"/>
      <c r="E104" s="348" t="str">
        <f>Balance!C5</f>
        <v>Tailored Project Budget Template - Organisations</v>
      </c>
      <c r="F104" s="348"/>
      <c r="G104" s="348"/>
      <c r="H104" s="349" t="str">
        <f>Balance!F14</f>
        <v>Large Grant – Please select from the list – EXCEPTION AUTHORISED</v>
      </c>
      <c r="I104" s="349"/>
      <c r="J104" s="349"/>
      <c r="K104" s="349"/>
      <c r="L104" s="349"/>
      <c r="M104" s="349"/>
      <c r="N104" s="63"/>
    </row>
    <row r="105" spans="2:14" s="74" customFormat="1" ht="15.75">
      <c r="B105" s="73"/>
      <c r="C105" s="73"/>
      <c r="D105" s="73"/>
      <c r="E105" s="96"/>
      <c r="F105" s="73"/>
      <c r="G105" s="73"/>
      <c r="H105" s="73"/>
      <c r="I105" s="73"/>
      <c r="J105" s="73"/>
      <c r="K105" s="93"/>
      <c r="L105" s="73"/>
      <c r="M105" s="73"/>
      <c r="N105" s="63"/>
    </row>
    <row r="106" spans="2:13" ht="15.75">
      <c r="B106" s="12"/>
      <c r="C106" s="12"/>
      <c r="D106" s="12"/>
      <c r="E106" s="12"/>
      <c r="F106" s="12"/>
      <c r="G106" s="12"/>
      <c r="H106" s="12"/>
      <c r="I106" s="12"/>
      <c r="J106" s="12"/>
      <c r="K106" s="93"/>
      <c r="L106" s="12"/>
      <c r="M106" s="12"/>
    </row>
    <row r="107" spans="2:13" ht="15.75">
      <c r="B107" s="12"/>
      <c r="C107" s="12"/>
      <c r="D107" s="12"/>
      <c r="E107" s="12"/>
      <c r="F107" s="12"/>
      <c r="G107" s="12"/>
      <c r="H107" s="12"/>
      <c r="I107" s="12"/>
      <c r="J107" s="12"/>
      <c r="K107" s="93"/>
      <c r="L107" s="12"/>
      <c r="M107" s="12"/>
    </row>
    <row r="108" spans="2:13" ht="15.75">
      <c r="B108" s="12"/>
      <c r="C108" s="12"/>
      <c r="D108" s="12"/>
      <c r="E108" s="12"/>
      <c r="F108" s="12"/>
      <c r="G108" s="12"/>
      <c r="H108" s="12"/>
      <c r="I108" s="12"/>
      <c r="J108" s="12"/>
      <c r="K108" s="93"/>
      <c r="L108" s="12"/>
      <c r="M108" s="12"/>
    </row>
    <row r="109" spans="2:13" ht="15.75">
      <c r="B109" s="12"/>
      <c r="C109" s="12"/>
      <c r="D109" s="12"/>
      <c r="E109" s="12"/>
      <c r="F109" s="12"/>
      <c r="G109" s="12"/>
      <c r="H109" s="12"/>
      <c r="I109" s="12"/>
      <c r="J109" s="12"/>
      <c r="K109" s="93"/>
      <c r="L109" s="12"/>
      <c r="M109" s="12"/>
    </row>
    <row r="110" spans="2:13" ht="15.75">
      <c r="B110" s="12"/>
      <c r="C110" s="12"/>
      <c r="D110" s="12"/>
      <c r="E110" s="12"/>
      <c r="F110" s="12"/>
      <c r="G110" s="12"/>
      <c r="H110" s="12"/>
      <c r="I110" s="12"/>
      <c r="J110" s="12"/>
      <c r="K110" s="93"/>
      <c r="L110" s="12"/>
      <c r="M110" s="12"/>
    </row>
    <row r="111" spans="2:13" ht="15.75">
      <c r="B111" s="12"/>
      <c r="C111" s="12"/>
      <c r="D111" s="12"/>
      <c r="E111" s="12"/>
      <c r="F111" s="12"/>
      <c r="G111" s="12"/>
      <c r="H111" s="12"/>
      <c r="I111" s="12"/>
      <c r="J111" s="12"/>
      <c r="K111" s="93"/>
      <c r="L111" s="12"/>
      <c r="M111" s="12"/>
    </row>
    <row r="112" spans="2:13" ht="15.75">
      <c r="B112" s="12"/>
      <c r="C112" s="12"/>
      <c r="D112" s="12"/>
      <c r="E112" s="12"/>
      <c r="F112" s="12"/>
      <c r="G112" s="12"/>
      <c r="H112" s="12"/>
      <c r="I112" s="12"/>
      <c r="J112" s="12"/>
      <c r="K112" s="93"/>
      <c r="L112" s="12"/>
      <c r="M112" s="12"/>
    </row>
    <row r="113" spans="2:13" ht="15.75">
      <c r="B113" s="12"/>
      <c r="C113" s="12"/>
      <c r="D113" s="12"/>
      <c r="E113" s="12"/>
      <c r="F113" s="12"/>
      <c r="G113" s="12"/>
      <c r="H113" s="12"/>
      <c r="I113" s="12"/>
      <c r="J113" s="12"/>
      <c r="K113" s="93"/>
      <c r="L113" s="12"/>
      <c r="M113" s="12"/>
    </row>
    <row r="114" spans="2:13" ht="15.75">
      <c r="B114" s="12"/>
      <c r="C114" s="12"/>
      <c r="D114" s="12"/>
      <c r="E114" s="12"/>
      <c r="F114" s="12"/>
      <c r="G114" s="12"/>
      <c r="H114" s="12"/>
      <c r="I114" s="12"/>
      <c r="J114" s="12"/>
      <c r="K114" s="93"/>
      <c r="L114" s="12"/>
      <c r="M114" s="12"/>
    </row>
    <row r="115" spans="2:13" ht="15.75">
      <c r="B115" s="12"/>
      <c r="C115" s="12"/>
      <c r="D115" s="12"/>
      <c r="E115" s="12"/>
      <c r="F115" s="12"/>
      <c r="G115" s="12"/>
      <c r="H115" s="12"/>
      <c r="I115" s="12"/>
      <c r="J115" s="12"/>
      <c r="K115" s="93"/>
      <c r="L115" s="12"/>
      <c r="M115" s="12"/>
    </row>
    <row r="116" spans="2:13" ht="15.75">
      <c r="B116" s="12"/>
      <c r="C116" s="12"/>
      <c r="D116" s="12"/>
      <c r="E116" s="12"/>
      <c r="F116" s="12"/>
      <c r="G116" s="12"/>
      <c r="H116" s="12"/>
      <c r="I116" s="12"/>
      <c r="J116" s="12"/>
      <c r="K116" s="93"/>
      <c r="L116" s="12"/>
      <c r="M116" s="12"/>
    </row>
    <row r="117" spans="2:13" ht="15.75">
      <c r="B117" s="12"/>
      <c r="C117" s="12"/>
      <c r="D117" s="12"/>
      <c r="E117" s="12"/>
      <c r="F117" s="12"/>
      <c r="G117" s="12"/>
      <c r="H117" s="12"/>
      <c r="I117" s="12"/>
      <c r="J117" s="12"/>
      <c r="K117" s="93"/>
      <c r="L117" s="12"/>
      <c r="M117" s="12"/>
    </row>
    <row r="118" spans="2:13" ht="15.75">
      <c r="B118" s="12"/>
      <c r="C118" s="12"/>
      <c r="D118" s="12"/>
      <c r="E118" s="12"/>
      <c r="F118" s="12"/>
      <c r="G118" s="12"/>
      <c r="H118" s="12"/>
      <c r="I118" s="12"/>
      <c r="J118" s="12"/>
      <c r="K118" s="93"/>
      <c r="L118" s="12"/>
      <c r="M118" s="12"/>
    </row>
    <row r="119" spans="2:13" ht="15.75">
      <c r="B119" s="12"/>
      <c r="C119" s="12"/>
      <c r="D119" s="12"/>
      <c r="E119" s="12"/>
      <c r="F119" s="12"/>
      <c r="G119" s="12"/>
      <c r="H119" s="12"/>
      <c r="I119" s="12"/>
      <c r="J119" s="12"/>
      <c r="K119" s="93"/>
      <c r="L119" s="12"/>
      <c r="M119" s="12"/>
    </row>
    <row r="120" spans="2:13" ht="15.75">
      <c r="B120" s="12"/>
      <c r="C120" s="12"/>
      <c r="D120" s="12"/>
      <c r="E120" s="12"/>
      <c r="F120" s="12"/>
      <c r="G120" s="12"/>
      <c r="H120" s="12"/>
      <c r="I120" s="12"/>
      <c r="J120" s="12"/>
      <c r="K120" s="93"/>
      <c r="L120" s="12"/>
      <c r="M120" s="12"/>
    </row>
    <row r="121" spans="2:13" ht="15.75">
      <c r="B121" s="12"/>
      <c r="C121" s="12"/>
      <c r="D121" s="12"/>
      <c r="E121" s="12"/>
      <c r="F121" s="12"/>
      <c r="G121" s="12"/>
      <c r="H121" s="12"/>
      <c r="I121" s="12"/>
      <c r="J121" s="12"/>
      <c r="K121" s="93"/>
      <c r="L121" s="12"/>
      <c r="M121" s="12"/>
    </row>
    <row r="122" spans="2:13" ht="15.75">
      <c r="B122" s="12"/>
      <c r="C122" s="12"/>
      <c r="D122" s="12"/>
      <c r="E122" s="12"/>
      <c r="F122" s="12"/>
      <c r="G122" s="12"/>
      <c r="H122" s="12"/>
      <c r="I122" s="12"/>
      <c r="J122" s="12"/>
      <c r="K122" s="93"/>
      <c r="L122" s="12"/>
      <c r="M122" s="12"/>
    </row>
    <row r="123" spans="2:13" ht="15.75">
      <c r="B123" s="12"/>
      <c r="C123" s="12"/>
      <c r="D123" s="12"/>
      <c r="E123" s="12"/>
      <c r="F123" s="12"/>
      <c r="G123" s="12"/>
      <c r="H123" s="12"/>
      <c r="I123" s="12"/>
      <c r="J123" s="12"/>
      <c r="K123" s="93"/>
      <c r="L123" s="12"/>
      <c r="M123" s="12"/>
    </row>
    <row r="124" spans="2:13" ht="15.75">
      <c r="B124" s="12"/>
      <c r="C124" s="12"/>
      <c r="D124" s="12"/>
      <c r="E124" s="12"/>
      <c r="F124" s="12"/>
      <c r="G124" s="12"/>
      <c r="H124" s="12"/>
      <c r="I124" s="12"/>
      <c r="J124" s="12"/>
      <c r="K124" s="93"/>
      <c r="L124" s="12"/>
      <c r="M124" s="12"/>
    </row>
    <row r="125" spans="2:13" ht="15.75">
      <c r="B125" s="12"/>
      <c r="C125" s="12"/>
      <c r="D125" s="12"/>
      <c r="E125" s="12"/>
      <c r="F125" s="12"/>
      <c r="G125" s="12"/>
      <c r="H125" s="12"/>
      <c r="I125" s="12"/>
      <c r="J125" s="12"/>
      <c r="K125" s="93"/>
      <c r="L125" s="12"/>
      <c r="M125" s="12"/>
    </row>
    <row r="126" spans="2:13" ht="15.75">
      <c r="B126" s="12"/>
      <c r="C126" s="12"/>
      <c r="D126" s="12"/>
      <c r="E126" s="12"/>
      <c r="F126" s="12"/>
      <c r="G126" s="12"/>
      <c r="H126" s="12"/>
      <c r="I126" s="12"/>
      <c r="J126" s="12"/>
      <c r="K126" s="93"/>
      <c r="L126" s="12"/>
      <c r="M126" s="12"/>
    </row>
    <row r="127" spans="2:13" ht="15.75">
      <c r="B127" s="12"/>
      <c r="C127" s="12"/>
      <c r="D127" s="12"/>
      <c r="E127" s="12"/>
      <c r="F127" s="12"/>
      <c r="G127" s="12"/>
      <c r="H127" s="12"/>
      <c r="I127" s="12"/>
      <c r="J127" s="12"/>
      <c r="K127" s="93"/>
      <c r="L127" s="12"/>
      <c r="M127" s="12"/>
    </row>
    <row r="128" spans="2:13" ht="15.75">
      <c r="B128" s="12"/>
      <c r="C128" s="12"/>
      <c r="D128" s="12"/>
      <c r="E128" s="12"/>
      <c r="F128" s="12"/>
      <c r="G128" s="12"/>
      <c r="H128" s="12"/>
      <c r="I128" s="12"/>
      <c r="J128" s="12"/>
      <c r="K128" s="93"/>
      <c r="L128" s="12"/>
      <c r="M128" s="12"/>
    </row>
    <row r="129" spans="2:13" ht="15.75">
      <c r="B129" s="12"/>
      <c r="C129" s="12"/>
      <c r="D129" s="12"/>
      <c r="E129" s="12"/>
      <c r="F129" s="12"/>
      <c r="G129" s="12"/>
      <c r="H129" s="12"/>
      <c r="I129" s="12"/>
      <c r="J129" s="12"/>
      <c r="K129" s="93"/>
      <c r="L129" s="12"/>
      <c r="M129" s="12"/>
    </row>
    <row r="130" spans="2:13" ht="15.75">
      <c r="B130" s="12"/>
      <c r="C130" s="12"/>
      <c r="D130" s="12"/>
      <c r="E130" s="12"/>
      <c r="F130" s="12"/>
      <c r="G130" s="12"/>
      <c r="H130" s="12"/>
      <c r="I130" s="12"/>
      <c r="J130" s="12"/>
      <c r="K130" s="93"/>
      <c r="L130" s="12"/>
      <c r="M130" s="12"/>
    </row>
    <row r="131" spans="2:13" ht="15.75">
      <c r="B131" s="12"/>
      <c r="C131" s="12"/>
      <c r="D131" s="12"/>
      <c r="E131" s="12"/>
      <c r="F131" s="12"/>
      <c r="G131" s="12"/>
      <c r="H131" s="12"/>
      <c r="I131" s="12"/>
      <c r="J131" s="12"/>
      <c r="K131" s="93"/>
      <c r="L131" s="12"/>
      <c r="M131" s="12"/>
    </row>
    <row r="132" spans="2:13" ht="15.75">
      <c r="B132" s="12"/>
      <c r="C132" s="12"/>
      <c r="D132" s="12"/>
      <c r="E132" s="12"/>
      <c r="F132" s="12"/>
      <c r="G132" s="12"/>
      <c r="H132" s="12"/>
      <c r="I132" s="12"/>
      <c r="J132" s="12"/>
      <c r="K132" s="93"/>
      <c r="L132" s="12"/>
      <c r="M132" s="12"/>
    </row>
    <row r="133" spans="2:13" ht="15.75">
      <c r="B133" s="12"/>
      <c r="C133" s="12"/>
      <c r="D133" s="12"/>
      <c r="E133" s="12"/>
      <c r="F133" s="12"/>
      <c r="G133" s="12"/>
      <c r="H133" s="12"/>
      <c r="I133" s="12"/>
      <c r="J133" s="12"/>
      <c r="K133" s="93"/>
      <c r="L133" s="12"/>
      <c r="M133" s="12"/>
    </row>
    <row r="134" spans="2:13" ht="15.75">
      <c r="B134" s="12"/>
      <c r="C134" s="12"/>
      <c r="D134" s="12"/>
      <c r="E134" s="12"/>
      <c r="F134" s="12"/>
      <c r="G134" s="12"/>
      <c r="H134" s="12"/>
      <c r="I134" s="12"/>
      <c r="J134" s="12"/>
      <c r="K134" s="93"/>
      <c r="L134" s="12"/>
      <c r="M134" s="12"/>
    </row>
    <row r="135" spans="2:13" ht="15.75">
      <c r="B135" s="12"/>
      <c r="C135" s="12"/>
      <c r="D135" s="12"/>
      <c r="E135" s="12"/>
      <c r="F135" s="12"/>
      <c r="G135" s="12"/>
      <c r="H135" s="12"/>
      <c r="I135" s="12"/>
      <c r="J135" s="12"/>
      <c r="K135" s="93"/>
      <c r="L135" s="12"/>
      <c r="M135" s="12"/>
    </row>
    <row r="136" spans="2:13" ht="15.75">
      <c r="B136" s="12"/>
      <c r="C136" s="12"/>
      <c r="D136" s="12"/>
      <c r="E136" s="12"/>
      <c r="F136" s="12"/>
      <c r="G136" s="12"/>
      <c r="H136" s="12"/>
      <c r="I136" s="12"/>
      <c r="J136" s="12"/>
      <c r="K136" s="93"/>
      <c r="L136" s="12"/>
      <c r="M136" s="12"/>
    </row>
  </sheetData>
  <sheetProtection password="DF65" sheet="1" selectLockedCells="1"/>
  <mergeCells count="114">
    <mergeCell ref="C34:J34"/>
    <mergeCell ref="C35:J35"/>
    <mergeCell ref="C31:J31"/>
    <mergeCell ref="C32:J32"/>
    <mergeCell ref="C36:J36"/>
    <mergeCell ref="C47:J47"/>
    <mergeCell ref="C37:J3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26:J26"/>
    <mergeCell ref="C29:J29"/>
    <mergeCell ref="D71:J71"/>
    <mergeCell ref="C58:J58"/>
    <mergeCell ref="C22:J22"/>
    <mergeCell ref="C23:J23"/>
    <mergeCell ref="C28:J28"/>
    <mergeCell ref="C64:J64"/>
    <mergeCell ref="C56:J56"/>
    <mergeCell ref="C61:J61"/>
    <mergeCell ref="C60:J60"/>
    <mergeCell ref="E104:G104"/>
    <mergeCell ref="H104:M104"/>
    <mergeCell ref="J5:L5"/>
    <mergeCell ref="B4:B102"/>
    <mergeCell ref="C5:H5"/>
    <mergeCell ref="D81:J81"/>
    <mergeCell ref="D82:J82"/>
    <mergeCell ref="C24:J24"/>
    <mergeCell ref="C72:J72"/>
    <mergeCell ref="D46:J46"/>
  </mergeCells>
  <conditionalFormatting sqref="J49:J54">
    <cfRule type="cellIs" priority="77" dxfId="62" operator="equal">
      <formula>"You need three quotations"</formula>
    </cfRule>
  </conditionalFormatting>
  <conditionalFormatting sqref="J52:J53">
    <cfRule type="cellIs" priority="73" dxfId="63" operator="equal">
      <formula>"You need three quotations"</formula>
    </cfRule>
  </conditionalFormatting>
  <conditionalFormatting sqref="J74">
    <cfRule type="cellIs" priority="71" dxfId="62" operator="equal">
      <formula>"Contingency is above 5%"</formula>
    </cfRule>
  </conditionalFormatting>
  <conditionalFormatting sqref="J10:L10">
    <cfRule type="cellIs" priority="69" dxfId="56" operator="equal">
      <formula>"Within the limit"</formula>
    </cfRule>
    <cfRule type="cellIs" priority="70" dxfId="57" operator="equal">
      <formula>"Above the limit"</formula>
    </cfRule>
  </conditionalFormatting>
  <conditionalFormatting sqref="J12:L12">
    <cfRule type="cellIs" priority="67" dxfId="56" operator="equal" stopIfTrue="1">
      <formula>"Within the limit"</formula>
    </cfRule>
    <cfRule type="cellIs" priority="68" dxfId="57" operator="equal" stopIfTrue="1">
      <formula>"Above the limit"</formula>
    </cfRule>
  </conditionalFormatting>
  <conditionalFormatting sqref="J18:L18">
    <cfRule type="cellIs" priority="65" dxfId="56" operator="equal" stopIfTrue="1">
      <formula>"All relevant headings selected"</formula>
    </cfRule>
    <cfRule type="cellIs" priority="66" dxfId="57" operator="equal" stopIfTrue="1">
      <formula>"Additional expenditure heading not selected"</formula>
    </cfRule>
  </conditionalFormatting>
  <conditionalFormatting sqref="J14:L14">
    <cfRule type="cellIs" priority="61" dxfId="61" operator="equal">
      <formula>"Below 5%"</formula>
    </cfRule>
    <cfRule type="cellIs" priority="63" dxfId="57" operator="equal">
      <formula>"Above 5%"</formula>
    </cfRule>
    <cfRule type="cellIs" priority="64" dxfId="61" operator="equal">
      <formula>"Don't forget your Contingency"</formula>
    </cfRule>
  </conditionalFormatting>
  <conditionalFormatting sqref="K22">
    <cfRule type="cellIs" priority="60" dxfId="61" operator="equal">
      <formula>"Above 5%"</formula>
    </cfRule>
  </conditionalFormatting>
  <conditionalFormatting sqref="J16">
    <cfRule type="cellIs" priority="28" dxfId="56" operator="equal">
      <formula>0</formula>
    </cfRule>
    <cfRule type="cellIs" priority="29" dxfId="61" operator="greaterThan">
      <formula>0</formula>
    </cfRule>
  </conditionalFormatting>
  <conditionalFormatting sqref="K16:L16">
    <cfRule type="expression" priority="27" dxfId="61" stopIfTrue="1">
      <formula>$J16&gt;=1</formula>
    </cfRule>
  </conditionalFormatting>
  <conditionalFormatting sqref="K23:K29">
    <cfRule type="cellIs" priority="8" dxfId="61" operator="equal">
      <formula>"Above 5%"</formula>
    </cfRule>
  </conditionalFormatting>
  <conditionalFormatting sqref="K32:K37">
    <cfRule type="cellIs" priority="7" dxfId="61" operator="equal">
      <formula>"Above 5%"</formula>
    </cfRule>
  </conditionalFormatting>
  <conditionalFormatting sqref="K40:K45">
    <cfRule type="cellIs" priority="6" dxfId="61" operator="equal">
      <formula>"Above 5%"</formula>
    </cfRule>
  </conditionalFormatting>
  <conditionalFormatting sqref="K49:K54">
    <cfRule type="cellIs" priority="5" dxfId="61" operator="equal">
      <formula>"Above 5%"</formula>
    </cfRule>
  </conditionalFormatting>
  <conditionalFormatting sqref="K57:K62">
    <cfRule type="cellIs" priority="4" dxfId="61" operator="equal">
      <formula>"Above 5%"</formula>
    </cfRule>
  </conditionalFormatting>
  <conditionalFormatting sqref="K65:K70">
    <cfRule type="cellIs" priority="3" dxfId="61" operator="equal">
      <formula>"Above 5%"</formula>
    </cfRule>
  </conditionalFormatting>
  <conditionalFormatting sqref="K78:K98">
    <cfRule type="cellIs" priority="2" dxfId="61" operator="equal">
      <formula>"Above 5%"</formula>
    </cfRule>
  </conditionalFormatting>
  <conditionalFormatting sqref="K74">
    <cfRule type="cellIs" priority="1" dxfId="61"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location="Balance!A12" display="Budget Help Notes"/>
    <hyperlink ref="J5:L5" location="Balance!A1" display="Click here for Budget Help Notes link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1"/>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D3" sqref="D3"/>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21.57421875" style="16" customWidth="1"/>
    <col min="8" max="8" width="2.7109375" style="16" customWidth="1"/>
    <col min="9" max="9" width="47.28125" style="16" customWidth="1"/>
    <col min="10" max="10" width="13.2812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62"/>
      <c r="M1" s="10"/>
    </row>
    <row r="2" spans="1:13" ht="12" customHeight="1" thickBot="1">
      <c r="A2" s="10"/>
      <c r="B2" s="202"/>
      <c r="C2" s="254"/>
      <c r="D2" s="254"/>
      <c r="E2" s="254"/>
      <c r="F2" s="254"/>
      <c r="G2" s="254"/>
      <c r="H2" s="254"/>
      <c r="I2" s="254"/>
      <c r="J2" s="254"/>
      <c r="K2" s="196"/>
      <c r="L2" s="56" t="s">
        <v>22</v>
      </c>
      <c r="M2" s="10"/>
    </row>
    <row r="3" spans="1:13" ht="27" customHeight="1" thickBot="1" thickTop="1">
      <c r="A3" s="10"/>
      <c r="B3" s="203"/>
      <c r="C3" s="145"/>
      <c r="D3" s="80" t="s">
        <v>3</v>
      </c>
      <c r="E3" s="155"/>
      <c r="F3" s="80" t="s">
        <v>4</v>
      </c>
      <c r="G3" s="155"/>
      <c r="H3" s="156"/>
      <c r="I3" s="80" t="s">
        <v>5</v>
      </c>
      <c r="J3" s="156"/>
      <c r="K3" s="197"/>
      <c r="L3" s="58"/>
      <c r="M3" s="10"/>
    </row>
    <row r="4" spans="1:13" ht="12" customHeight="1" thickBot="1" thickTop="1">
      <c r="A4" s="10"/>
      <c r="B4" s="203"/>
      <c r="C4" s="420"/>
      <c r="D4" s="420"/>
      <c r="E4" s="420"/>
      <c r="F4" s="420"/>
      <c r="G4" s="420"/>
      <c r="H4" s="420"/>
      <c r="I4" s="420"/>
      <c r="J4" s="420"/>
      <c r="K4" s="197"/>
      <c r="M4" s="10"/>
    </row>
    <row r="5" spans="1:13" ht="36" customHeight="1" thickBot="1">
      <c r="A5" s="10"/>
      <c r="B5" s="203"/>
      <c r="C5" s="297" t="s">
        <v>28</v>
      </c>
      <c r="D5" s="298"/>
      <c r="E5" s="298"/>
      <c r="F5" s="298"/>
      <c r="G5" s="299"/>
      <c r="H5" s="157"/>
      <c r="I5" s="347" t="s">
        <v>167</v>
      </c>
      <c r="J5" s="347"/>
      <c r="K5" s="197"/>
      <c r="M5" s="10"/>
    </row>
    <row r="6" spans="1:13" ht="12" customHeight="1">
      <c r="A6" s="10"/>
      <c r="B6" s="203"/>
      <c r="C6" s="258"/>
      <c r="D6" s="258"/>
      <c r="E6" s="258"/>
      <c r="F6" s="258"/>
      <c r="G6" s="258"/>
      <c r="H6" s="258"/>
      <c r="I6" s="258"/>
      <c r="J6" s="258"/>
      <c r="K6" s="197"/>
      <c r="M6" s="10"/>
    </row>
    <row r="7" spans="1:13" ht="33" customHeight="1">
      <c r="A7" s="10"/>
      <c r="B7" s="203"/>
      <c r="C7" s="408" t="s">
        <v>103</v>
      </c>
      <c r="D7" s="408"/>
      <c r="E7" s="408"/>
      <c r="F7" s="408"/>
      <c r="G7" s="408"/>
      <c r="H7" s="408"/>
      <c r="I7" s="408"/>
      <c r="J7" s="408"/>
      <c r="K7" s="197"/>
      <c r="M7" s="10"/>
    </row>
    <row r="8" spans="1:13" ht="33" customHeight="1">
      <c r="A8" s="10"/>
      <c r="B8" s="203"/>
      <c r="C8" s="67" t="s">
        <v>79</v>
      </c>
      <c r="D8" s="413" t="s">
        <v>45</v>
      </c>
      <c r="E8" s="414"/>
      <c r="F8" s="414"/>
      <c r="G8" s="414"/>
      <c r="H8" s="414"/>
      <c r="I8" s="414"/>
      <c r="J8" s="414"/>
      <c r="K8" s="197"/>
      <c r="M8" s="10"/>
    </row>
    <row r="9" spans="1:13" ht="33" customHeight="1">
      <c r="A9" s="10"/>
      <c r="B9" s="203"/>
      <c r="C9" s="67" t="s">
        <v>79</v>
      </c>
      <c r="D9" s="413" t="s">
        <v>71</v>
      </c>
      <c r="E9" s="414"/>
      <c r="F9" s="414"/>
      <c r="G9" s="414"/>
      <c r="H9" s="414"/>
      <c r="I9" s="414"/>
      <c r="J9" s="414"/>
      <c r="K9" s="197"/>
      <c r="M9" s="10"/>
    </row>
    <row r="10" spans="1:13" ht="33" customHeight="1">
      <c r="A10" s="10"/>
      <c r="B10" s="203"/>
      <c r="C10" s="67" t="s">
        <v>79</v>
      </c>
      <c r="D10" s="413" t="s">
        <v>72</v>
      </c>
      <c r="E10" s="414"/>
      <c r="F10" s="414"/>
      <c r="G10" s="414"/>
      <c r="H10" s="414"/>
      <c r="I10" s="414"/>
      <c r="J10" s="414"/>
      <c r="K10" s="197"/>
      <c r="M10" s="10"/>
    </row>
    <row r="11" spans="1:13" ht="33" customHeight="1">
      <c r="A11" s="10"/>
      <c r="B11" s="203"/>
      <c r="C11" s="67" t="s">
        <v>79</v>
      </c>
      <c r="D11" s="413" t="s">
        <v>73</v>
      </c>
      <c r="E11" s="414"/>
      <c r="F11" s="414"/>
      <c r="G11" s="414"/>
      <c r="H11" s="414"/>
      <c r="I11" s="414"/>
      <c r="J11" s="414"/>
      <c r="K11" s="197"/>
      <c r="M11" s="10"/>
    </row>
    <row r="12" spans="1:13" ht="33" customHeight="1">
      <c r="A12" s="10"/>
      <c r="B12" s="203"/>
      <c r="C12" s="111" t="s">
        <v>79</v>
      </c>
      <c r="D12" s="409" t="s">
        <v>96</v>
      </c>
      <c r="E12" s="410"/>
      <c r="F12" s="410"/>
      <c r="G12" s="410"/>
      <c r="H12" s="410"/>
      <c r="I12" s="410"/>
      <c r="J12" s="410"/>
      <c r="K12" s="197"/>
      <c r="L12" s="113" t="s">
        <v>102</v>
      </c>
      <c r="M12" s="10"/>
    </row>
    <row r="13" spans="1:13" ht="33" customHeight="1">
      <c r="A13" s="10"/>
      <c r="B13" s="203"/>
      <c r="C13" s="111" t="s">
        <v>79</v>
      </c>
      <c r="D13" s="409" t="s">
        <v>74</v>
      </c>
      <c r="E13" s="410"/>
      <c r="F13" s="410"/>
      <c r="G13" s="410"/>
      <c r="H13" s="410"/>
      <c r="I13" s="410"/>
      <c r="J13" s="410"/>
      <c r="K13" s="197"/>
      <c r="M13" s="10"/>
    </row>
    <row r="14" spans="1:13" ht="33" customHeight="1">
      <c r="A14" s="10"/>
      <c r="B14" s="203"/>
      <c r="C14" s="111" t="s">
        <v>79</v>
      </c>
      <c r="D14" s="409" t="s">
        <v>110</v>
      </c>
      <c r="E14" s="410"/>
      <c r="F14" s="410"/>
      <c r="G14" s="410"/>
      <c r="H14" s="410"/>
      <c r="I14" s="410"/>
      <c r="J14" s="410"/>
      <c r="K14" s="197"/>
      <c r="M14" s="10"/>
    </row>
    <row r="15" spans="1:13" ht="33" customHeight="1">
      <c r="A15" s="10"/>
      <c r="B15" s="203"/>
      <c r="C15" s="415" t="s">
        <v>78</v>
      </c>
      <c r="D15" s="416"/>
      <c r="E15" s="416"/>
      <c r="F15" s="416"/>
      <c r="G15" s="416"/>
      <c r="H15" s="416"/>
      <c r="I15" s="416"/>
      <c r="J15" s="417"/>
      <c r="K15" s="197"/>
      <c r="L15" s="112"/>
      <c r="M15" s="10"/>
    </row>
    <row r="16" spans="1:13" ht="33" customHeight="1">
      <c r="A16" s="10"/>
      <c r="B16" s="203"/>
      <c r="C16" s="111" t="s">
        <v>79</v>
      </c>
      <c r="D16" s="409" t="s">
        <v>90</v>
      </c>
      <c r="E16" s="410"/>
      <c r="F16" s="410"/>
      <c r="G16" s="410"/>
      <c r="H16" s="410"/>
      <c r="I16" s="410"/>
      <c r="J16" s="410"/>
      <c r="K16" s="197"/>
      <c r="L16" s="113" t="s">
        <v>102</v>
      </c>
      <c r="M16" s="10"/>
    </row>
    <row r="17" spans="1:13" ht="33" customHeight="1">
      <c r="A17" s="10"/>
      <c r="B17" s="203"/>
      <c r="C17" s="111" t="s">
        <v>79</v>
      </c>
      <c r="D17" s="409" t="s">
        <v>118</v>
      </c>
      <c r="E17" s="410"/>
      <c r="F17" s="410"/>
      <c r="G17" s="410"/>
      <c r="H17" s="410"/>
      <c r="I17" s="410"/>
      <c r="J17" s="410"/>
      <c r="K17" s="197"/>
      <c r="M17" s="10"/>
    </row>
    <row r="18" spans="1:13" ht="33" customHeight="1">
      <c r="A18" s="10"/>
      <c r="B18" s="203"/>
      <c r="C18" s="111" t="s">
        <v>79</v>
      </c>
      <c r="D18" s="409" t="s">
        <v>75</v>
      </c>
      <c r="E18" s="410"/>
      <c r="F18" s="410"/>
      <c r="G18" s="410"/>
      <c r="H18" s="410"/>
      <c r="I18" s="410"/>
      <c r="J18" s="410"/>
      <c r="K18" s="197"/>
      <c r="M18" s="10"/>
    </row>
    <row r="19" spans="1:13" ht="33" customHeight="1">
      <c r="A19" s="10"/>
      <c r="B19" s="203"/>
      <c r="C19" s="111" t="s">
        <v>79</v>
      </c>
      <c r="D19" s="409" t="s">
        <v>44</v>
      </c>
      <c r="E19" s="410"/>
      <c r="F19" s="410"/>
      <c r="G19" s="410"/>
      <c r="H19" s="410"/>
      <c r="I19" s="410"/>
      <c r="J19" s="410"/>
      <c r="K19" s="197"/>
      <c r="M19" s="10"/>
    </row>
    <row r="20" spans="1:13" ht="33" customHeight="1">
      <c r="A20" s="10"/>
      <c r="B20" s="203"/>
      <c r="C20" s="111" t="s">
        <v>79</v>
      </c>
      <c r="D20" s="409" t="s">
        <v>46</v>
      </c>
      <c r="E20" s="410"/>
      <c r="F20" s="410"/>
      <c r="G20" s="410"/>
      <c r="H20" s="410"/>
      <c r="I20" s="410"/>
      <c r="J20" s="410"/>
      <c r="K20" s="197"/>
      <c r="M20" s="10"/>
    </row>
    <row r="21" spans="1:13" ht="33" customHeight="1">
      <c r="A21" s="10"/>
      <c r="B21" s="203"/>
      <c r="C21" s="111" t="s">
        <v>79</v>
      </c>
      <c r="D21" s="409" t="s">
        <v>119</v>
      </c>
      <c r="E21" s="410"/>
      <c r="F21" s="410"/>
      <c r="G21" s="410"/>
      <c r="H21" s="410"/>
      <c r="I21" s="410"/>
      <c r="J21" s="410"/>
      <c r="K21" s="197"/>
      <c r="M21" s="10"/>
    </row>
    <row r="22" spans="1:13" ht="33" customHeight="1">
      <c r="A22" s="10"/>
      <c r="B22" s="203"/>
      <c r="C22" s="111" t="s">
        <v>79</v>
      </c>
      <c r="D22" s="411" t="s">
        <v>120</v>
      </c>
      <c r="E22" s="411"/>
      <c r="F22" s="411"/>
      <c r="G22" s="411"/>
      <c r="H22" s="411"/>
      <c r="I22" s="411"/>
      <c r="J22" s="409"/>
      <c r="K22" s="197"/>
      <c r="M22" s="10"/>
    </row>
    <row r="23" spans="1:13" ht="33" customHeight="1">
      <c r="A23" s="10"/>
      <c r="B23" s="203"/>
      <c r="C23" s="111" t="s">
        <v>79</v>
      </c>
      <c r="D23" s="409" t="s">
        <v>121</v>
      </c>
      <c r="E23" s="410"/>
      <c r="F23" s="410"/>
      <c r="G23" s="410"/>
      <c r="H23" s="410"/>
      <c r="I23" s="410"/>
      <c r="J23" s="410"/>
      <c r="K23" s="197"/>
      <c r="M23" s="10"/>
    </row>
    <row r="24" spans="1:13" ht="33" customHeight="1">
      <c r="A24" s="10"/>
      <c r="B24" s="203"/>
      <c r="C24" s="111" t="s">
        <v>79</v>
      </c>
      <c r="D24" s="409" t="s">
        <v>122</v>
      </c>
      <c r="E24" s="410"/>
      <c r="F24" s="410"/>
      <c r="G24" s="410"/>
      <c r="H24" s="410"/>
      <c r="I24" s="410"/>
      <c r="J24" s="410"/>
      <c r="K24" s="197"/>
      <c r="L24" s="113" t="s">
        <v>102</v>
      </c>
      <c r="M24" s="10"/>
    </row>
    <row r="25" spans="1:13" ht="33" customHeight="1">
      <c r="A25" s="10"/>
      <c r="B25" s="203"/>
      <c r="C25" s="111" t="s">
        <v>79</v>
      </c>
      <c r="D25" s="409" t="s">
        <v>110</v>
      </c>
      <c r="E25" s="410"/>
      <c r="F25" s="410"/>
      <c r="G25" s="410"/>
      <c r="H25" s="410"/>
      <c r="I25" s="410"/>
      <c r="J25" s="410"/>
      <c r="K25" s="197"/>
      <c r="M25" s="10"/>
    </row>
    <row r="26" spans="1:13" ht="33" customHeight="1">
      <c r="A26" s="10"/>
      <c r="B26" s="203"/>
      <c r="C26" s="408" t="s">
        <v>77</v>
      </c>
      <c r="D26" s="408"/>
      <c r="E26" s="408"/>
      <c r="F26" s="408"/>
      <c r="G26" s="408"/>
      <c r="H26" s="408"/>
      <c r="I26" s="408"/>
      <c r="J26" s="408"/>
      <c r="K26" s="197"/>
      <c r="M26" s="10"/>
    </row>
    <row r="27" spans="1:13" ht="33" customHeight="1">
      <c r="A27" s="10"/>
      <c r="B27" s="203"/>
      <c r="C27" s="111" t="s">
        <v>79</v>
      </c>
      <c r="D27" s="409" t="s">
        <v>89</v>
      </c>
      <c r="E27" s="410"/>
      <c r="F27" s="410"/>
      <c r="G27" s="410"/>
      <c r="H27" s="410"/>
      <c r="I27" s="410"/>
      <c r="J27" s="410"/>
      <c r="K27" s="197"/>
      <c r="L27" s="113" t="s">
        <v>102</v>
      </c>
      <c r="M27" s="10"/>
    </row>
    <row r="28" spans="1:13" ht="33" customHeight="1">
      <c r="A28" s="10"/>
      <c r="B28" s="203"/>
      <c r="C28" s="111" t="s">
        <v>79</v>
      </c>
      <c r="D28" s="409" t="s">
        <v>76</v>
      </c>
      <c r="E28" s="410"/>
      <c r="F28" s="410"/>
      <c r="G28" s="410"/>
      <c r="H28" s="410"/>
      <c r="I28" s="410"/>
      <c r="J28" s="410"/>
      <c r="K28" s="197"/>
      <c r="M28" s="10"/>
    </row>
    <row r="29" spans="1:13" ht="33" customHeight="1">
      <c r="A29" s="10"/>
      <c r="B29" s="203"/>
      <c r="C29" s="111" t="s">
        <v>79</v>
      </c>
      <c r="D29" s="409" t="s">
        <v>109</v>
      </c>
      <c r="E29" s="410"/>
      <c r="F29" s="410"/>
      <c r="G29" s="410"/>
      <c r="H29" s="410"/>
      <c r="I29" s="410"/>
      <c r="J29" s="410"/>
      <c r="K29" s="197"/>
      <c r="M29" s="10"/>
    </row>
    <row r="30" spans="1:13" ht="33" customHeight="1">
      <c r="A30" s="10"/>
      <c r="B30" s="203"/>
      <c r="C30" s="111" t="s">
        <v>79</v>
      </c>
      <c r="D30" s="409" t="s">
        <v>111</v>
      </c>
      <c r="E30" s="410"/>
      <c r="F30" s="410"/>
      <c r="G30" s="410"/>
      <c r="H30" s="410"/>
      <c r="I30" s="410"/>
      <c r="J30" s="410"/>
      <c r="K30" s="197"/>
      <c r="L30"/>
      <c r="M30" s="10"/>
    </row>
    <row r="31" spans="1:13" ht="33" customHeight="1">
      <c r="A31" s="10"/>
      <c r="B31" s="203"/>
      <c r="C31" s="111" t="s">
        <v>79</v>
      </c>
      <c r="D31" s="409" t="s">
        <v>113</v>
      </c>
      <c r="E31" s="410"/>
      <c r="F31" s="410"/>
      <c r="G31" s="410"/>
      <c r="H31" s="410"/>
      <c r="I31" s="410"/>
      <c r="J31" s="410"/>
      <c r="K31" s="197"/>
      <c r="L31" s="100"/>
      <c r="M31" s="10"/>
    </row>
    <row r="32" spans="1:13" ht="33" customHeight="1">
      <c r="A32" s="10"/>
      <c r="B32" s="203"/>
      <c r="C32" s="111" t="s">
        <v>79</v>
      </c>
      <c r="D32" s="409" t="s">
        <v>114</v>
      </c>
      <c r="E32" s="410"/>
      <c r="F32" s="410"/>
      <c r="G32" s="410"/>
      <c r="H32" s="410"/>
      <c r="I32" s="410"/>
      <c r="J32" s="410"/>
      <c r="K32" s="197"/>
      <c r="L32" s="114" t="s">
        <v>101</v>
      </c>
      <c r="M32" s="10"/>
    </row>
    <row r="33" spans="1:13" ht="33" customHeight="1" hidden="1">
      <c r="A33" s="10"/>
      <c r="B33" s="203"/>
      <c r="C33" s="111" t="s">
        <v>79</v>
      </c>
      <c r="D33" s="409" t="s">
        <v>115</v>
      </c>
      <c r="E33" s="410"/>
      <c r="F33" s="410"/>
      <c r="G33" s="410"/>
      <c r="H33" s="410"/>
      <c r="I33" s="410"/>
      <c r="J33" s="410"/>
      <c r="K33" s="197"/>
      <c r="L33" s="114" t="s">
        <v>108</v>
      </c>
      <c r="M33" s="10"/>
    </row>
    <row r="34" spans="1:13" ht="33" customHeight="1">
      <c r="A34" s="10"/>
      <c r="B34" s="203"/>
      <c r="C34" s="111" t="s">
        <v>79</v>
      </c>
      <c r="D34" s="409" t="s">
        <v>116</v>
      </c>
      <c r="E34" s="410"/>
      <c r="F34" s="410"/>
      <c r="G34" s="410"/>
      <c r="H34" s="410"/>
      <c r="I34" s="410"/>
      <c r="J34" s="410"/>
      <c r="K34" s="197"/>
      <c r="L34" s="114" t="s">
        <v>142</v>
      </c>
      <c r="M34" s="10"/>
    </row>
    <row r="35" spans="1:13" ht="33" customHeight="1">
      <c r="A35" s="10"/>
      <c r="B35" s="203"/>
      <c r="C35" s="111" t="s">
        <v>79</v>
      </c>
      <c r="D35" s="409" t="s">
        <v>117</v>
      </c>
      <c r="E35" s="410"/>
      <c r="F35" s="410"/>
      <c r="G35" s="410"/>
      <c r="H35" s="410"/>
      <c r="I35" s="410"/>
      <c r="J35" s="410"/>
      <c r="K35" s="197"/>
      <c r="L35" s="100"/>
      <c r="M35" s="10"/>
    </row>
    <row r="36" spans="1:13" ht="33" customHeight="1">
      <c r="A36" s="10"/>
      <c r="B36" s="203"/>
      <c r="C36" s="111" t="s">
        <v>79</v>
      </c>
      <c r="D36" s="409" t="s">
        <v>110</v>
      </c>
      <c r="E36" s="410"/>
      <c r="F36" s="410"/>
      <c r="G36" s="410"/>
      <c r="H36" s="410"/>
      <c r="I36" s="410"/>
      <c r="J36" s="410"/>
      <c r="K36" s="197"/>
      <c r="L36" s="100"/>
      <c r="M36" s="10"/>
    </row>
    <row r="37" spans="1:13" ht="12" customHeight="1">
      <c r="A37" s="10"/>
      <c r="B37" s="204"/>
      <c r="C37" s="418"/>
      <c r="D37" s="418"/>
      <c r="E37" s="418"/>
      <c r="F37" s="418"/>
      <c r="G37" s="418"/>
      <c r="H37" s="418"/>
      <c r="I37" s="418"/>
      <c r="J37" s="418"/>
      <c r="K37" s="198"/>
      <c r="M37" s="10"/>
    </row>
    <row r="38" spans="1:13" ht="12" customHeight="1">
      <c r="A38" s="10"/>
      <c r="B38" s="10"/>
      <c r="C38" s="10"/>
      <c r="D38" s="10"/>
      <c r="E38" s="10"/>
      <c r="F38" s="10"/>
      <c r="G38" s="10"/>
      <c r="H38" s="10"/>
      <c r="I38" s="10"/>
      <c r="J38" s="10"/>
      <c r="K38" s="10"/>
      <c r="M38" s="10"/>
    </row>
    <row r="39" spans="1:13" s="96" customFormat="1" ht="15.75">
      <c r="A39" s="11"/>
      <c r="B39" s="110" t="str">
        <f>Balance!B57</f>
        <v>Arts Council of Wales: October 2014 v1.3</v>
      </c>
      <c r="C39" s="110"/>
      <c r="D39" s="110"/>
      <c r="E39" s="419" t="str">
        <f>Balance!C5</f>
        <v>Tailored Project Budget Template - Organisations</v>
      </c>
      <c r="F39" s="419"/>
      <c r="G39" s="412" t="str">
        <f>Balance!F14</f>
        <v>Large Grant – Please select from the list – EXCEPTION AUTHORISED</v>
      </c>
      <c r="H39" s="412"/>
      <c r="I39" s="412"/>
      <c r="J39" s="412"/>
      <c r="K39" s="412"/>
      <c r="M39" s="95"/>
    </row>
    <row r="40" s="96" customFormat="1" ht="15.75"/>
  </sheetData>
  <sheetProtection password="DF65" sheet="1" selectLockedCells="1"/>
  <mergeCells count="40">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I5:J5"/>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location="Balance!A12" display="Budget Help Notes"/>
    <hyperlink ref="I5:J5" location="Balance!A1" display="Click here for Budget Help Notes link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David Newland</cp:lastModifiedBy>
  <cp:lastPrinted>2014-10-31T14:11:56Z</cp:lastPrinted>
  <dcterms:created xsi:type="dcterms:W3CDTF">2011-08-16T13:20:50Z</dcterms:created>
  <dcterms:modified xsi:type="dcterms:W3CDTF">2016-01-19T09:49:59Z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